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ei-i\Desktop\HP作製\〇５配偶者居住権評価明細書\"/>
    </mc:Choice>
  </mc:AlternateContent>
  <workbookProtection workbookAlgorithmName="SHA-512" workbookHashValue="TKZ3w9xlJKqlpia1/oYMbrr08PFGlw/DnHiWPxL9VotoxWzMysmVWYsvwsZ1u6K+iVCm7Hi9tRRnqaaGqdz2ZQ==" workbookSaltValue="folMG5+y2a/wNKrdba9TPg==" workbookSpinCount="100000" lockStructure="1"/>
  <bookViews>
    <workbookView xWindow="0" yWindow="0" windowWidth="21855" windowHeight="10995" tabRatio="710" activeTab="1"/>
  </bookViews>
  <sheets>
    <sheet name="使用方法・注意事項等" sheetId="6" r:id="rId1"/>
    <sheet name="配偶者居住権等の評価明細書 (記載例)" sheetId="4" r:id="rId2"/>
    <sheet name="配偶者居住権等の評価明細書" sheetId="3" r:id="rId3"/>
    <sheet name="各参照表" sheetId="2" r:id="rId4"/>
    <sheet name="配偶者居住権等の評価明細書 (予備用)" sheetId="8" r:id="rId5"/>
  </sheets>
  <definedNames>
    <definedName name="_xlnm.Print_Area" localSheetId="3">各参照表!$A$1:$J$183</definedName>
    <definedName name="_xlnm.Print_Area" localSheetId="0">使用方法・注意事項等!$B$20:$T$101</definedName>
    <definedName name="_xlnm.Print_Area" localSheetId="2">配偶者居住権等の評価明細書!$B$1:$AY$66</definedName>
    <definedName name="_xlnm.Print_Area" localSheetId="1">'配偶者居住権等の評価明細書 (記載例)'!$B$1:$AY$66</definedName>
    <definedName name="_xlnm.Print_Area" localSheetId="4">'配偶者居住権等の評価明細書 (予備用)'!$B$1:$AY$66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56" i="8" l="1"/>
  <c r="T56" i="8"/>
  <c r="AF55" i="8"/>
  <c r="T55" i="8"/>
  <c r="B55" i="8"/>
  <c r="AS54" i="8" s="1"/>
  <c r="AF42" i="8"/>
  <c r="T42" i="8"/>
  <c r="AF40" i="8"/>
  <c r="T40" i="8"/>
  <c r="B40" i="8"/>
  <c r="AS39" i="8" s="1"/>
  <c r="AM35" i="8"/>
  <c r="AM34" i="8"/>
  <c r="V34" i="8"/>
  <c r="AT33" i="8" s="1"/>
  <c r="B62" i="8" s="1"/>
  <c r="AM29" i="8"/>
  <c r="AM28" i="8"/>
  <c r="V28" i="8"/>
  <c r="AT27" i="8" s="1"/>
  <c r="B51" i="8" s="1"/>
  <c r="T23" i="8"/>
  <c r="P23" i="8"/>
  <c r="K23" i="8"/>
  <c r="D23" i="8"/>
  <c r="AE23" i="8" s="1"/>
  <c r="AM23" i="8" s="1"/>
  <c r="AU17" i="8" s="1"/>
  <c r="AI19" i="8"/>
  <c r="AA19" i="8"/>
  <c r="W19" i="8"/>
  <c r="T19" i="8"/>
  <c r="L19" i="8"/>
  <c r="H19" i="8"/>
  <c r="D19" i="8"/>
  <c r="BB14" i="8"/>
  <c r="AM12" i="8"/>
  <c r="AU11" i="8" s="1"/>
  <c r="AG12" i="8"/>
  <c r="AC12" i="8"/>
  <c r="W12" i="8"/>
  <c r="Q12" i="8"/>
  <c r="N12" i="8"/>
  <c r="I12" i="8"/>
  <c r="AU8" i="8"/>
  <c r="Z48" i="8" s="1"/>
  <c r="AH47" i="8" l="1"/>
  <c r="AV23" i="8"/>
  <c r="J47" i="8"/>
  <c r="B47" i="8"/>
  <c r="AF48" i="8"/>
  <c r="AB47" i="8"/>
  <c r="B58" i="8"/>
  <c r="O58" i="8"/>
  <c r="W47" i="8"/>
  <c r="AF56" i="4"/>
  <c r="T56" i="4"/>
  <c r="AF55" i="4"/>
  <c r="T55" i="4"/>
  <c r="B55" i="4"/>
  <c r="AF42" i="4"/>
  <c r="T42" i="4"/>
  <c r="AF40" i="4"/>
  <c r="T40" i="4"/>
  <c r="B40" i="4"/>
  <c r="AM35" i="4"/>
  <c r="AM34" i="4"/>
  <c r="V34" i="4"/>
  <c r="AT33" i="4" s="1"/>
  <c r="B62" i="4" s="1"/>
  <c r="AM29" i="4"/>
  <c r="AM28" i="4"/>
  <c r="V28" i="4"/>
  <c r="T23" i="4"/>
  <c r="P23" i="4"/>
  <c r="K23" i="4"/>
  <c r="D23" i="4"/>
  <c r="AE23" i="4" s="1"/>
  <c r="AI19" i="4"/>
  <c r="AA19" i="4"/>
  <c r="W19" i="4"/>
  <c r="T19" i="4"/>
  <c r="L19" i="4"/>
  <c r="H19" i="4"/>
  <c r="D19" i="4"/>
  <c r="BB14" i="4"/>
  <c r="AM12" i="4"/>
  <c r="AU11" i="4" s="1"/>
  <c r="AF48" i="4" s="1"/>
  <c r="AG12" i="4"/>
  <c r="AC12" i="4"/>
  <c r="W12" i="4"/>
  <c r="Q12" i="4"/>
  <c r="N12" i="4"/>
  <c r="I12" i="4"/>
  <c r="AU8" i="4"/>
  <c r="Z48" i="4" s="1"/>
  <c r="AM23" i="4" l="1"/>
  <c r="AU17" i="4" s="1"/>
  <c r="AV23" i="4" s="1"/>
  <c r="AG58" i="8"/>
  <c r="AS58" i="8" s="1"/>
  <c r="N62" i="8" s="1"/>
  <c r="AS62" i="8" s="1"/>
  <c r="AP47" i="8"/>
  <c r="AS45" i="8"/>
  <c r="N51" i="8" s="1"/>
  <c r="AS51" i="8" s="1"/>
  <c r="AS39" i="4"/>
  <c r="B47" i="4" s="1"/>
  <c r="AS54" i="4"/>
  <c r="B58" i="4" s="1"/>
  <c r="AT27" i="4"/>
  <c r="B51" i="4" s="1"/>
  <c r="J47" i="4"/>
  <c r="O58" i="4"/>
  <c r="W47" i="4"/>
  <c r="AB47" i="4"/>
  <c r="AF56" i="3"/>
  <c r="AF55" i="3"/>
  <c r="T56" i="3"/>
  <c r="T55" i="3"/>
  <c r="B55" i="3"/>
  <c r="T42" i="3"/>
  <c r="T40" i="3"/>
  <c r="B40" i="3"/>
  <c r="AF42" i="3"/>
  <c r="AF40" i="3"/>
  <c r="AM35" i="3"/>
  <c r="AM34" i="3"/>
  <c r="AM29" i="3"/>
  <c r="AM28" i="3"/>
  <c r="V34" i="3"/>
  <c r="V28" i="3"/>
  <c r="D23" i="3"/>
  <c r="AE23" i="3" s="1"/>
  <c r="AM23" i="3" s="1"/>
  <c r="T23" i="3"/>
  <c r="P23" i="3"/>
  <c r="K23" i="3"/>
  <c r="AA19" i="3"/>
  <c r="W19" i="3"/>
  <c r="T19" i="3"/>
  <c r="L19" i="3"/>
  <c r="H19" i="3"/>
  <c r="D19" i="3"/>
  <c r="AM12" i="3"/>
  <c r="AG12" i="3"/>
  <c r="AC12" i="3"/>
  <c r="W12" i="3"/>
  <c r="Q12" i="3"/>
  <c r="N12" i="3"/>
  <c r="I12" i="3"/>
  <c r="AU8" i="3"/>
  <c r="AH47" i="4" l="1"/>
  <c r="AS39" i="3"/>
  <c r="AT27" i="3"/>
  <c r="B51" i="3" s="1"/>
  <c r="AI19" i="3"/>
  <c r="BB14" i="3"/>
  <c r="AU11" i="3"/>
  <c r="Z48" i="3"/>
  <c r="AG58" i="4" l="1"/>
  <c r="AS58" i="4" s="1"/>
  <c r="N62" i="4" s="1"/>
  <c r="AS62" i="4" s="1"/>
  <c r="AP47" i="4"/>
  <c r="AS45" i="4" s="1"/>
  <c r="N51" i="4" s="1"/>
  <c r="AS51" i="4" s="1"/>
  <c r="B47" i="3"/>
  <c r="J47" i="3"/>
  <c r="AS54" i="3"/>
  <c r="AT33" i="3"/>
  <c r="B62" i="3" s="1"/>
  <c r="AF48" i="3"/>
  <c r="AB47" i="3"/>
  <c r="AU17" i="3"/>
  <c r="AV23" i="3" s="1"/>
  <c r="W47" i="3"/>
  <c r="O58" i="3" l="1"/>
  <c r="B58" i="3"/>
  <c r="AH47" i="3"/>
  <c r="AS45" i="3" s="1"/>
  <c r="AG58" i="3" l="1"/>
  <c r="AP47" i="3"/>
  <c r="N51" i="3" s="1"/>
  <c r="AS51" i="3" s="1"/>
  <c r="AS58" i="3" l="1"/>
  <c r="N62" i="3" s="1"/>
  <c r="AS62" i="3" s="1"/>
</calcChain>
</file>

<file path=xl/comments1.xml><?xml version="1.0" encoding="utf-8"?>
<comments xmlns="http://schemas.openxmlformats.org/spreadsheetml/2006/main">
  <authors>
    <author>今村圭一</author>
  </authors>
  <commentList>
    <comment ref="T2" authorId="0" shapeId="0">
      <text>
        <r>
          <rPr>
            <sz val="7"/>
            <color indexed="81"/>
            <rFont val="ＭＳ Ｐゴシック"/>
            <family val="3"/>
            <charset val="128"/>
          </rPr>
          <t>被相続人の建物の持分割合を必ず入れてください。単独所有の場合には分子・分母とも「１」を入れてください。</t>
        </r>
      </text>
    </comment>
    <comment ref="AL2" authorId="0" shapeId="0">
      <text>
        <r>
          <rPr>
            <sz val="7"/>
            <color indexed="81"/>
            <rFont val="ＭＳ Ｐゴシック"/>
            <family val="3"/>
            <charset val="128"/>
          </rPr>
          <t>被相続人と配偶者の、建物の持分割合の合計は必ず「1」になるはずです</t>
        </r>
      </text>
    </comment>
    <comment ref="BA2" authorId="0" shapeId="0">
      <text>
        <r>
          <rPr>
            <sz val="7"/>
            <color indexed="81"/>
            <rFont val="ＭＳ Ｐゴシック"/>
            <family val="3"/>
            <charset val="128"/>
          </rPr>
          <t>日付データは「R（H・S）5/1/1」または「2023/1/1」のように入力してください</t>
        </r>
      </text>
    </comment>
    <comment ref="T4" authorId="0" shapeId="0">
      <text>
        <r>
          <rPr>
            <sz val="7"/>
            <color indexed="81"/>
            <rFont val="ＭＳ Ｐゴシック"/>
            <family val="3"/>
            <charset val="128"/>
          </rPr>
          <t>被相続人の建物の持分割合を必ず入れてください。単独所有の場合には分子・分母とも「１」を入れてください。</t>
        </r>
      </text>
    </comment>
    <comment ref="BB4" authorId="0" shapeId="0">
      <text>
        <r>
          <rPr>
            <sz val="7"/>
            <color indexed="81"/>
            <rFont val="ＭＳ Ｐゴシック"/>
            <family val="3"/>
            <charset val="128"/>
          </rPr>
          <t>建物が増改築された場合であっても、（当初）新築された年月日を入れてください</t>
        </r>
      </text>
    </comment>
    <comment ref="T5" authorId="0" shapeId="0">
      <text>
        <r>
          <rPr>
            <sz val="7"/>
            <color indexed="81"/>
            <rFont val="ＭＳ Ｐゴシック"/>
            <family val="3"/>
            <charset val="128"/>
          </rPr>
          <t>被相続人の土地の持分割合を必ず入れてください。単独所有の場合には分子・分母とも「１」を入れてください。</t>
        </r>
      </text>
    </comment>
    <comment ref="BB5" authorId="0" shapeId="0">
      <text>
        <r>
          <rPr>
            <sz val="7"/>
            <color indexed="81"/>
            <rFont val="ＭＳ Ｐゴシック"/>
            <family val="3"/>
            <charset val="128"/>
          </rPr>
          <t>設定日は、遺産分割による場合は、</t>
        </r>
        <r>
          <rPr>
            <b/>
            <sz val="7"/>
            <color indexed="12"/>
            <rFont val="ＭＳ Ｐゴシック"/>
            <family val="3"/>
            <charset val="128"/>
          </rPr>
          <t>分割が行われた年月日（協議等の成立の日）</t>
        </r>
        <r>
          <rPr>
            <sz val="7"/>
            <color indexed="81"/>
            <rFont val="ＭＳ Ｐゴシック"/>
            <family val="3"/>
            <charset val="128"/>
          </rPr>
          <t>を、遺贈の場合は</t>
        </r>
        <r>
          <rPr>
            <b/>
            <sz val="7"/>
            <color indexed="81"/>
            <rFont val="ＭＳ Ｐゴシック"/>
            <family val="3"/>
            <charset val="128"/>
          </rPr>
          <t>相続開始年月日</t>
        </r>
        <r>
          <rPr>
            <sz val="7"/>
            <color indexed="81"/>
            <rFont val="ＭＳ Ｐゴシック"/>
            <family val="3"/>
            <charset val="128"/>
          </rPr>
          <t>を、入れてください</t>
        </r>
      </text>
    </comment>
    <comment ref="T7" authorId="0" shapeId="0">
      <text>
        <r>
          <rPr>
            <sz val="7"/>
            <color indexed="81"/>
            <rFont val="ＭＳ Ｐゴシック"/>
            <family val="3"/>
            <charset val="128"/>
          </rPr>
          <t>被相続人の土地の持分割合を必ず入れてください。単独所有の場合には分子・分母とも「１」を入れてください。</t>
        </r>
      </text>
    </comment>
    <comment ref="BB7" authorId="0" shapeId="0">
      <text>
        <r>
          <rPr>
            <sz val="7"/>
            <color indexed="81"/>
            <rFont val="ＭＳ Ｐゴシック"/>
            <family val="3"/>
            <charset val="128"/>
          </rPr>
          <t>配偶者居住権の存続期間が「</t>
        </r>
        <r>
          <rPr>
            <b/>
            <sz val="7"/>
            <color indexed="81"/>
            <rFont val="ＭＳ Ｐゴシック"/>
            <family val="3"/>
            <charset val="128"/>
          </rPr>
          <t>終身</t>
        </r>
        <r>
          <rPr>
            <sz val="7"/>
            <color indexed="81"/>
            <rFont val="ＭＳ Ｐゴシック"/>
            <family val="3"/>
            <charset val="128"/>
          </rPr>
          <t>」の場合は、この欄は</t>
        </r>
        <r>
          <rPr>
            <b/>
            <sz val="7"/>
            <color indexed="10"/>
            <rFont val="ＭＳ Ｐゴシック"/>
            <family val="3"/>
            <charset val="128"/>
          </rPr>
          <t>空欄としてください</t>
        </r>
      </text>
    </comment>
    <comment ref="Z8" authorId="0" shapeId="0">
      <text>
        <r>
          <rPr>
            <sz val="7"/>
            <color indexed="81"/>
            <rFont val="ＭＳ Ｐゴシック"/>
            <family val="3"/>
            <charset val="128"/>
          </rPr>
          <t>建物の構造をリストから選択してください</t>
        </r>
      </text>
    </comment>
    <comment ref="I12" authorId="0" shapeId="0">
      <text>
        <r>
          <rPr>
            <sz val="7"/>
            <color indexed="81"/>
            <rFont val="ＭＳ Ｐゴシック"/>
            <family val="3"/>
            <charset val="128"/>
          </rPr>
          <t>以下の「年月日」の欄は、すべて右欄外の「日付データの入力」欄にデータを入れてください</t>
        </r>
      </text>
    </comment>
    <comment ref="AU14" authorId="0" shapeId="0">
      <text>
        <r>
          <rPr>
            <sz val="7"/>
            <color indexed="81"/>
            <rFont val="ＭＳ Ｐゴシック"/>
            <family val="3"/>
            <charset val="128"/>
          </rPr>
          <t>賃貸部分</t>
        </r>
        <r>
          <rPr>
            <u/>
            <sz val="7"/>
            <color indexed="81"/>
            <rFont val="ＭＳ Ｐゴシック"/>
            <family val="3"/>
            <charset val="128"/>
          </rPr>
          <t>以外</t>
        </r>
        <r>
          <rPr>
            <sz val="7"/>
            <color indexed="81"/>
            <rFont val="ＭＳ Ｐゴシック"/>
            <family val="3"/>
            <charset val="128"/>
          </rPr>
          <t>の床面積を入れます。賃貸部分がない場合には⑥と同じ値になります。</t>
        </r>
      </text>
    </comment>
    <comment ref="X23" authorId="0" shapeId="0">
      <text>
        <r>
          <rPr>
            <sz val="7"/>
            <color indexed="81"/>
            <rFont val="ＭＳ Ｐゴシック"/>
            <family val="3"/>
            <charset val="128"/>
          </rPr>
          <t>配偶者の性別をリストから選択してください</t>
        </r>
      </text>
    </comment>
    <comment ref="AT25" authorId="0" shapeId="0">
      <text>
        <r>
          <rPr>
            <sz val="7"/>
            <color indexed="81"/>
            <rFont val="ＭＳ Ｐゴシック"/>
            <family val="3"/>
            <charset val="128"/>
          </rPr>
          <t>建物すべてが</t>
        </r>
        <r>
          <rPr>
            <u/>
            <sz val="7"/>
            <color indexed="81"/>
            <rFont val="ＭＳ Ｐゴシック"/>
            <family val="3"/>
            <charset val="128"/>
          </rPr>
          <t>自用</t>
        </r>
        <r>
          <rPr>
            <sz val="7"/>
            <color indexed="81"/>
            <rFont val="ＭＳ Ｐゴシック"/>
            <family val="3"/>
            <charset val="128"/>
          </rPr>
          <t>で、かつ</t>
        </r>
        <r>
          <rPr>
            <u/>
            <sz val="7"/>
            <color indexed="81"/>
            <rFont val="ＭＳ Ｐゴシック"/>
            <family val="3"/>
            <charset val="128"/>
          </rPr>
          <t>単独所有</t>
        </r>
        <r>
          <rPr>
            <sz val="7"/>
            <color indexed="81"/>
            <rFont val="ＭＳ Ｐゴシック"/>
            <family val="3"/>
            <charset val="128"/>
          </rPr>
          <t>の場合の相続税評価額（通常は</t>
        </r>
        <r>
          <rPr>
            <b/>
            <sz val="7"/>
            <color indexed="81"/>
            <rFont val="ＭＳ Ｐゴシック"/>
            <family val="3"/>
            <charset val="128"/>
          </rPr>
          <t>建物の固定資産税評価額と同額</t>
        </r>
        <r>
          <rPr>
            <sz val="7"/>
            <color indexed="81"/>
            <rFont val="ＭＳ Ｐゴシック"/>
            <family val="3"/>
            <charset val="128"/>
          </rPr>
          <t>）を入れます。</t>
        </r>
      </text>
    </comment>
    <comment ref="AT26" authorId="0" shapeId="0">
      <text>
        <r>
          <rPr>
            <sz val="7"/>
            <color indexed="81"/>
            <rFont val="ＭＳ Ｐゴシック"/>
            <family val="3"/>
            <charset val="128"/>
          </rPr>
          <t>⑨の額を貸家評価減した額を入力します。したがって建物の一部を賃貸に供していない場合は⑨と同額になります。</t>
        </r>
      </text>
    </comment>
    <comment ref="AT31" authorId="0" shapeId="0">
      <text>
        <r>
          <rPr>
            <sz val="7"/>
            <color indexed="81"/>
            <rFont val="ＭＳ Ｐゴシック"/>
            <family val="3"/>
            <charset val="128"/>
          </rPr>
          <t>建物すべてが</t>
        </r>
        <r>
          <rPr>
            <u/>
            <sz val="7"/>
            <color indexed="81"/>
            <rFont val="ＭＳ Ｐゴシック"/>
            <family val="3"/>
            <charset val="128"/>
          </rPr>
          <t>自用</t>
        </r>
        <r>
          <rPr>
            <sz val="7"/>
            <color indexed="81"/>
            <rFont val="ＭＳ Ｐゴシック"/>
            <family val="3"/>
            <charset val="128"/>
          </rPr>
          <t>で、かつ土地が</t>
        </r>
        <r>
          <rPr>
            <u/>
            <sz val="7"/>
            <color indexed="81"/>
            <rFont val="ＭＳ Ｐゴシック"/>
            <family val="3"/>
            <charset val="128"/>
          </rPr>
          <t>単独所有</t>
        </r>
        <r>
          <rPr>
            <sz val="7"/>
            <color indexed="81"/>
            <rFont val="ＭＳ Ｐゴシック"/>
            <family val="3"/>
            <charset val="128"/>
          </rPr>
          <t>の場合の土地の相続税評価額を入れます。</t>
        </r>
      </text>
    </comment>
    <comment ref="AT32" authorId="0" shapeId="0">
      <text>
        <r>
          <rPr>
            <sz val="7"/>
            <color indexed="81"/>
            <rFont val="ＭＳ Ｐゴシック"/>
            <family val="3"/>
            <charset val="128"/>
          </rPr>
          <t>⑫の額を貸家建付地等の評価減をした額を入力します。したがって建物の一部を賃貸に供していない場合は⑫と同額になります。</t>
        </r>
      </text>
    </comment>
  </commentList>
</comments>
</file>

<file path=xl/comments2.xml><?xml version="1.0" encoding="utf-8"?>
<comments xmlns="http://schemas.openxmlformats.org/spreadsheetml/2006/main">
  <authors>
    <author>今村圭一</author>
  </authors>
  <commentList>
    <comment ref="T2" authorId="0" shapeId="0">
      <text>
        <r>
          <rPr>
            <sz val="7"/>
            <color indexed="81"/>
            <rFont val="ＭＳ Ｐゴシック"/>
            <family val="3"/>
            <charset val="128"/>
          </rPr>
          <t>被相続人の建物の持分割合を必ず入れてください。単独所有の場合には分子・分母とも「１」を入れてください。</t>
        </r>
      </text>
    </comment>
    <comment ref="AL2" authorId="0" shapeId="0">
      <text>
        <r>
          <rPr>
            <sz val="7"/>
            <color indexed="81"/>
            <rFont val="ＭＳ Ｐゴシック"/>
            <family val="3"/>
            <charset val="128"/>
          </rPr>
          <t>被相続人と配偶者の、建物の持分割合の合計は必ず「1」になるはずです</t>
        </r>
      </text>
    </comment>
    <comment ref="BA2" authorId="0" shapeId="0">
      <text>
        <r>
          <rPr>
            <sz val="7"/>
            <color indexed="81"/>
            <rFont val="ＭＳ Ｐゴシック"/>
            <family val="3"/>
            <charset val="128"/>
          </rPr>
          <t>日付データは「R（H・S）5/1/1」または「2023/1/1」のように入力してください</t>
        </r>
      </text>
    </comment>
    <comment ref="T4" authorId="0" shapeId="0">
      <text>
        <r>
          <rPr>
            <sz val="7"/>
            <color indexed="81"/>
            <rFont val="ＭＳ Ｐゴシック"/>
            <family val="3"/>
            <charset val="128"/>
          </rPr>
          <t>被相続人の建物の持分割合を必ず入れてください。単独所有の場合には分子・分母とも「１」を入れてください。</t>
        </r>
      </text>
    </comment>
    <comment ref="BB4" authorId="0" shapeId="0">
      <text>
        <r>
          <rPr>
            <sz val="7"/>
            <color indexed="81"/>
            <rFont val="ＭＳ Ｐゴシック"/>
            <family val="3"/>
            <charset val="128"/>
          </rPr>
          <t>建物が増改築された場合であっても、（当初）新築された年月日を入れてください</t>
        </r>
      </text>
    </comment>
    <comment ref="T5" authorId="0" shapeId="0">
      <text>
        <r>
          <rPr>
            <sz val="7"/>
            <color indexed="81"/>
            <rFont val="ＭＳ Ｐゴシック"/>
            <family val="3"/>
            <charset val="128"/>
          </rPr>
          <t>被相続人の土地の持分割合を必ず入れてください。単独所有の場合には分子・分母とも「１」を入れてください。</t>
        </r>
      </text>
    </comment>
    <comment ref="BB5" authorId="0" shapeId="0">
      <text>
        <r>
          <rPr>
            <sz val="7"/>
            <color indexed="81"/>
            <rFont val="ＭＳ Ｐゴシック"/>
            <family val="3"/>
            <charset val="128"/>
          </rPr>
          <t>設定日は、遺産分割による場合は、</t>
        </r>
        <r>
          <rPr>
            <b/>
            <sz val="7"/>
            <color indexed="12"/>
            <rFont val="ＭＳ Ｐゴシック"/>
            <family val="3"/>
            <charset val="128"/>
          </rPr>
          <t>分割が行われた年月日（協議等の成立の日）</t>
        </r>
        <r>
          <rPr>
            <sz val="7"/>
            <color indexed="81"/>
            <rFont val="ＭＳ Ｐゴシック"/>
            <family val="3"/>
            <charset val="128"/>
          </rPr>
          <t>を、遺贈の場合は</t>
        </r>
        <r>
          <rPr>
            <b/>
            <sz val="7"/>
            <color indexed="81"/>
            <rFont val="ＭＳ Ｐゴシック"/>
            <family val="3"/>
            <charset val="128"/>
          </rPr>
          <t>相続開始年月日</t>
        </r>
        <r>
          <rPr>
            <sz val="7"/>
            <color indexed="81"/>
            <rFont val="ＭＳ Ｐゴシック"/>
            <family val="3"/>
            <charset val="128"/>
          </rPr>
          <t>を、入れてください</t>
        </r>
      </text>
    </comment>
    <comment ref="T7" authorId="0" shapeId="0">
      <text>
        <r>
          <rPr>
            <sz val="7"/>
            <color indexed="81"/>
            <rFont val="ＭＳ Ｐゴシック"/>
            <family val="3"/>
            <charset val="128"/>
          </rPr>
          <t>被相続人の土地の持分割合を必ず入れてください。単独所有の場合には分子・分母とも「１」を入れてください。</t>
        </r>
      </text>
    </comment>
    <comment ref="BB7" authorId="0" shapeId="0">
      <text>
        <r>
          <rPr>
            <sz val="7"/>
            <color indexed="81"/>
            <rFont val="ＭＳ Ｐゴシック"/>
            <family val="3"/>
            <charset val="128"/>
          </rPr>
          <t>配偶者居住権の存続期間が「</t>
        </r>
        <r>
          <rPr>
            <b/>
            <sz val="7"/>
            <color indexed="81"/>
            <rFont val="ＭＳ Ｐゴシック"/>
            <family val="3"/>
            <charset val="128"/>
          </rPr>
          <t>終身</t>
        </r>
        <r>
          <rPr>
            <sz val="7"/>
            <color indexed="81"/>
            <rFont val="ＭＳ Ｐゴシック"/>
            <family val="3"/>
            <charset val="128"/>
          </rPr>
          <t>」の場合は、この欄は</t>
        </r>
        <r>
          <rPr>
            <b/>
            <sz val="7"/>
            <color indexed="10"/>
            <rFont val="ＭＳ Ｐゴシック"/>
            <family val="3"/>
            <charset val="128"/>
          </rPr>
          <t>空欄としてください</t>
        </r>
      </text>
    </comment>
    <comment ref="Z8" authorId="0" shapeId="0">
      <text>
        <r>
          <rPr>
            <sz val="7"/>
            <color indexed="81"/>
            <rFont val="ＭＳ Ｐゴシック"/>
            <family val="3"/>
            <charset val="128"/>
          </rPr>
          <t>建物の構造をリストから選択してください</t>
        </r>
      </text>
    </comment>
    <comment ref="I12" authorId="0" shapeId="0">
      <text>
        <r>
          <rPr>
            <sz val="7"/>
            <color indexed="81"/>
            <rFont val="ＭＳ Ｐゴシック"/>
            <family val="3"/>
            <charset val="128"/>
          </rPr>
          <t>以下の「年月日」の欄は、すべて右欄外の「日付データの入力」欄にデータを入れてください</t>
        </r>
      </text>
    </comment>
    <comment ref="AU14" authorId="0" shapeId="0">
      <text>
        <r>
          <rPr>
            <sz val="7"/>
            <color indexed="81"/>
            <rFont val="ＭＳ Ｐゴシック"/>
            <family val="3"/>
            <charset val="128"/>
          </rPr>
          <t>賃貸部分</t>
        </r>
        <r>
          <rPr>
            <u/>
            <sz val="7"/>
            <color indexed="81"/>
            <rFont val="ＭＳ Ｐゴシック"/>
            <family val="3"/>
            <charset val="128"/>
          </rPr>
          <t>以外</t>
        </r>
        <r>
          <rPr>
            <sz val="7"/>
            <color indexed="81"/>
            <rFont val="ＭＳ Ｐゴシック"/>
            <family val="3"/>
            <charset val="128"/>
          </rPr>
          <t>の床面積を入れます。賃貸部分がない場合には⑥と同じ値になります。</t>
        </r>
      </text>
    </comment>
    <comment ref="X23" authorId="0" shapeId="0">
      <text>
        <r>
          <rPr>
            <sz val="7"/>
            <color indexed="81"/>
            <rFont val="ＭＳ Ｐゴシック"/>
            <family val="3"/>
            <charset val="128"/>
          </rPr>
          <t>配偶者の性別をリストから選択してください</t>
        </r>
      </text>
    </comment>
    <comment ref="AT25" authorId="0" shapeId="0">
      <text>
        <r>
          <rPr>
            <sz val="7"/>
            <color indexed="81"/>
            <rFont val="ＭＳ Ｐゴシック"/>
            <family val="3"/>
            <charset val="128"/>
          </rPr>
          <t>建物すべてが</t>
        </r>
        <r>
          <rPr>
            <u/>
            <sz val="7"/>
            <color indexed="81"/>
            <rFont val="ＭＳ Ｐゴシック"/>
            <family val="3"/>
            <charset val="128"/>
          </rPr>
          <t>自用</t>
        </r>
        <r>
          <rPr>
            <sz val="7"/>
            <color indexed="81"/>
            <rFont val="ＭＳ Ｐゴシック"/>
            <family val="3"/>
            <charset val="128"/>
          </rPr>
          <t>で、かつ</t>
        </r>
        <r>
          <rPr>
            <u/>
            <sz val="7"/>
            <color indexed="81"/>
            <rFont val="ＭＳ Ｐゴシック"/>
            <family val="3"/>
            <charset val="128"/>
          </rPr>
          <t>単独所有</t>
        </r>
        <r>
          <rPr>
            <sz val="7"/>
            <color indexed="81"/>
            <rFont val="ＭＳ Ｐゴシック"/>
            <family val="3"/>
            <charset val="128"/>
          </rPr>
          <t>の場合の相続税評価額（通常は</t>
        </r>
        <r>
          <rPr>
            <b/>
            <sz val="7"/>
            <color indexed="81"/>
            <rFont val="ＭＳ Ｐゴシック"/>
            <family val="3"/>
            <charset val="128"/>
          </rPr>
          <t>建物の固定資産税評価額と同額</t>
        </r>
        <r>
          <rPr>
            <sz val="7"/>
            <color indexed="81"/>
            <rFont val="ＭＳ Ｐゴシック"/>
            <family val="3"/>
            <charset val="128"/>
          </rPr>
          <t>）を入れます。</t>
        </r>
      </text>
    </comment>
    <comment ref="AT26" authorId="0" shapeId="0">
      <text>
        <r>
          <rPr>
            <sz val="7"/>
            <color indexed="81"/>
            <rFont val="ＭＳ Ｐゴシック"/>
            <family val="3"/>
            <charset val="128"/>
          </rPr>
          <t>⑨の額を貸家評価減した額を入力します。したがって建物の一部を賃貸に供していない場合は⑨と同額になります。</t>
        </r>
      </text>
    </comment>
    <comment ref="AT31" authorId="0" shapeId="0">
      <text>
        <r>
          <rPr>
            <sz val="7"/>
            <color indexed="81"/>
            <rFont val="ＭＳ Ｐゴシック"/>
            <family val="3"/>
            <charset val="128"/>
          </rPr>
          <t>建物すべてが</t>
        </r>
        <r>
          <rPr>
            <u/>
            <sz val="7"/>
            <color indexed="81"/>
            <rFont val="ＭＳ Ｐゴシック"/>
            <family val="3"/>
            <charset val="128"/>
          </rPr>
          <t>自用</t>
        </r>
        <r>
          <rPr>
            <sz val="7"/>
            <color indexed="81"/>
            <rFont val="ＭＳ Ｐゴシック"/>
            <family val="3"/>
            <charset val="128"/>
          </rPr>
          <t>で、かつ土地が</t>
        </r>
        <r>
          <rPr>
            <u/>
            <sz val="7"/>
            <color indexed="81"/>
            <rFont val="ＭＳ Ｐゴシック"/>
            <family val="3"/>
            <charset val="128"/>
          </rPr>
          <t>単独所有</t>
        </r>
        <r>
          <rPr>
            <sz val="7"/>
            <color indexed="81"/>
            <rFont val="ＭＳ Ｐゴシック"/>
            <family val="3"/>
            <charset val="128"/>
          </rPr>
          <t>の場合の土地の相続税評価額を入れます。</t>
        </r>
      </text>
    </comment>
    <comment ref="AT32" authorId="0" shapeId="0">
      <text>
        <r>
          <rPr>
            <sz val="7"/>
            <color indexed="81"/>
            <rFont val="ＭＳ Ｐゴシック"/>
            <family val="3"/>
            <charset val="128"/>
          </rPr>
          <t>⑫の額を貸家建付地等の評価減をした額を入力します。したがって建物の一部を賃貸に供していない場合は⑫と同額になります。</t>
        </r>
      </text>
    </comment>
  </commentList>
</comments>
</file>

<file path=xl/comments3.xml><?xml version="1.0" encoding="utf-8"?>
<comments xmlns="http://schemas.openxmlformats.org/spreadsheetml/2006/main">
  <authors>
    <author>今村圭一</author>
  </authors>
  <commentList>
    <comment ref="T2" authorId="0" shapeId="0">
      <text>
        <r>
          <rPr>
            <sz val="7"/>
            <color indexed="81"/>
            <rFont val="ＭＳ Ｐゴシック"/>
            <family val="3"/>
            <charset val="128"/>
          </rPr>
          <t>被相続人の建物の持分割合を必ず入れてください。単独所有の場合には分子・分母とも「１」を入れてください。</t>
        </r>
      </text>
    </comment>
    <comment ref="AL2" authorId="0" shapeId="0">
      <text>
        <r>
          <rPr>
            <sz val="7"/>
            <color indexed="81"/>
            <rFont val="ＭＳ Ｐゴシック"/>
            <family val="3"/>
            <charset val="128"/>
          </rPr>
          <t>被相続人と配偶者の、建物の持分割合の合計は必ず「1」になるはずです</t>
        </r>
      </text>
    </comment>
    <comment ref="BA2" authorId="0" shapeId="0">
      <text>
        <r>
          <rPr>
            <sz val="7"/>
            <color indexed="81"/>
            <rFont val="ＭＳ Ｐゴシック"/>
            <family val="3"/>
            <charset val="128"/>
          </rPr>
          <t>日付データは「R（H・S）5/1/1」または「2023/1/1」のように入力してください</t>
        </r>
      </text>
    </comment>
    <comment ref="T4" authorId="0" shapeId="0">
      <text>
        <r>
          <rPr>
            <sz val="7"/>
            <color indexed="81"/>
            <rFont val="ＭＳ Ｐゴシック"/>
            <family val="3"/>
            <charset val="128"/>
          </rPr>
          <t>被相続人の建物の持分割合を必ず入れてください。単独所有の場合には分子・分母とも「１」を入れてください。</t>
        </r>
      </text>
    </comment>
    <comment ref="BB4" authorId="0" shapeId="0">
      <text>
        <r>
          <rPr>
            <sz val="7"/>
            <color indexed="81"/>
            <rFont val="ＭＳ Ｐゴシック"/>
            <family val="3"/>
            <charset val="128"/>
          </rPr>
          <t>建物が増改築された場合であっても、（当初）新築された年月日を入れてください</t>
        </r>
      </text>
    </comment>
    <comment ref="T5" authorId="0" shapeId="0">
      <text>
        <r>
          <rPr>
            <sz val="7"/>
            <color indexed="81"/>
            <rFont val="ＭＳ Ｐゴシック"/>
            <family val="3"/>
            <charset val="128"/>
          </rPr>
          <t>被相続人の土地の持分割合を必ず入れてください。単独所有の場合には分子・分母とも「１」を入れてください。</t>
        </r>
      </text>
    </comment>
    <comment ref="BB5" authorId="0" shapeId="0">
      <text>
        <r>
          <rPr>
            <sz val="7"/>
            <color indexed="81"/>
            <rFont val="ＭＳ Ｐゴシック"/>
            <family val="3"/>
            <charset val="128"/>
          </rPr>
          <t>設定日は、遺産分割による場合は、</t>
        </r>
        <r>
          <rPr>
            <b/>
            <sz val="7"/>
            <color indexed="12"/>
            <rFont val="ＭＳ Ｐゴシック"/>
            <family val="3"/>
            <charset val="128"/>
          </rPr>
          <t>分割が行われた年月日（協議等の成立の日）</t>
        </r>
        <r>
          <rPr>
            <sz val="7"/>
            <color indexed="81"/>
            <rFont val="ＭＳ Ｐゴシック"/>
            <family val="3"/>
            <charset val="128"/>
          </rPr>
          <t>を、遺贈の場合は</t>
        </r>
        <r>
          <rPr>
            <b/>
            <sz val="7"/>
            <color indexed="81"/>
            <rFont val="ＭＳ Ｐゴシック"/>
            <family val="3"/>
            <charset val="128"/>
          </rPr>
          <t>相続開始年月日</t>
        </r>
        <r>
          <rPr>
            <sz val="7"/>
            <color indexed="81"/>
            <rFont val="ＭＳ Ｐゴシック"/>
            <family val="3"/>
            <charset val="128"/>
          </rPr>
          <t>を、入れてください</t>
        </r>
      </text>
    </comment>
    <comment ref="T7" authorId="0" shapeId="0">
      <text>
        <r>
          <rPr>
            <sz val="7"/>
            <color indexed="81"/>
            <rFont val="ＭＳ Ｐゴシック"/>
            <family val="3"/>
            <charset val="128"/>
          </rPr>
          <t>被相続人の土地の持分割合を必ず入れてください。単独所有の場合には分子・分母とも「１」を入れてください。</t>
        </r>
      </text>
    </comment>
    <comment ref="BB7" authorId="0" shapeId="0">
      <text>
        <r>
          <rPr>
            <sz val="7"/>
            <color indexed="81"/>
            <rFont val="ＭＳ Ｐゴシック"/>
            <family val="3"/>
            <charset val="128"/>
          </rPr>
          <t>配偶者居住権の存続期間が「</t>
        </r>
        <r>
          <rPr>
            <b/>
            <sz val="7"/>
            <color indexed="81"/>
            <rFont val="ＭＳ Ｐゴシック"/>
            <family val="3"/>
            <charset val="128"/>
          </rPr>
          <t>終身</t>
        </r>
        <r>
          <rPr>
            <sz val="7"/>
            <color indexed="81"/>
            <rFont val="ＭＳ Ｐゴシック"/>
            <family val="3"/>
            <charset val="128"/>
          </rPr>
          <t>」の場合は、この欄は</t>
        </r>
        <r>
          <rPr>
            <b/>
            <sz val="7"/>
            <color indexed="10"/>
            <rFont val="ＭＳ Ｐゴシック"/>
            <family val="3"/>
            <charset val="128"/>
          </rPr>
          <t>空欄としてください</t>
        </r>
      </text>
    </comment>
    <comment ref="Z8" authorId="0" shapeId="0">
      <text>
        <r>
          <rPr>
            <sz val="7"/>
            <color indexed="81"/>
            <rFont val="ＭＳ Ｐゴシック"/>
            <family val="3"/>
            <charset val="128"/>
          </rPr>
          <t>建物の構造をリストから選択してください</t>
        </r>
      </text>
    </comment>
    <comment ref="I12" authorId="0" shapeId="0">
      <text>
        <r>
          <rPr>
            <sz val="7"/>
            <color indexed="81"/>
            <rFont val="ＭＳ Ｐゴシック"/>
            <family val="3"/>
            <charset val="128"/>
          </rPr>
          <t>以下の「年月日」の欄は、すべて右欄外の「日付データの入力」欄にデータを入れてください</t>
        </r>
      </text>
    </comment>
    <comment ref="AU14" authorId="0" shapeId="0">
      <text>
        <r>
          <rPr>
            <sz val="7"/>
            <color indexed="81"/>
            <rFont val="ＭＳ Ｐゴシック"/>
            <family val="3"/>
            <charset val="128"/>
          </rPr>
          <t>賃貸部分</t>
        </r>
        <r>
          <rPr>
            <u/>
            <sz val="7"/>
            <color indexed="81"/>
            <rFont val="ＭＳ Ｐゴシック"/>
            <family val="3"/>
            <charset val="128"/>
          </rPr>
          <t>以外</t>
        </r>
        <r>
          <rPr>
            <sz val="7"/>
            <color indexed="81"/>
            <rFont val="ＭＳ Ｐゴシック"/>
            <family val="3"/>
            <charset val="128"/>
          </rPr>
          <t>の床面積を入れます。賃貸部分がない場合には⑥と同じ値になります。</t>
        </r>
      </text>
    </comment>
    <comment ref="X23" authorId="0" shapeId="0">
      <text>
        <r>
          <rPr>
            <sz val="7"/>
            <color indexed="81"/>
            <rFont val="ＭＳ Ｐゴシック"/>
            <family val="3"/>
            <charset val="128"/>
          </rPr>
          <t>配偶者の性別をリストから選択してください</t>
        </r>
      </text>
    </comment>
    <comment ref="AT25" authorId="0" shapeId="0">
      <text>
        <r>
          <rPr>
            <sz val="7"/>
            <color indexed="81"/>
            <rFont val="ＭＳ Ｐゴシック"/>
            <family val="3"/>
            <charset val="128"/>
          </rPr>
          <t>建物すべてが</t>
        </r>
        <r>
          <rPr>
            <u/>
            <sz val="7"/>
            <color indexed="81"/>
            <rFont val="ＭＳ Ｐゴシック"/>
            <family val="3"/>
            <charset val="128"/>
          </rPr>
          <t>自用</t>
        </r>
        <r>
          <rPr>
            <sz val="7"/>
            <color indexed="81"/>
            <rFont val="ＭＳ Ｐゴシック"/>
            <family val="3"/>
            <charset val="128"/>
          </rPr>
          <t>で、かつ</t>
        </r>
        <r>
          <rPr>
            <u/>
            <sz val="7"/>
            <color indexed="81"/>
            <rFont val="ＭＳ Ｐゴシック"/>
            <family val="3"/>
            <charset val="128"/>
          </rPr>
          <t>単独所有</t>
        </r>
        <r>
          <rPr>
            <sz val="7"/>
            <color indexed="81"/>
            <rFont val="ＭＳ Ｐゴシック"/>
            <family val="3"/>
            <charset val="128"/>
          </rPr>
          <t>の場合の相続税評価額（通常は</t>
        </r>
        <r>
          <rPr>
            <b/>
            <sz val="7"/>
            <color indexed="81"/>
            <rFont val="ＭＳ Ｐゴシック"/>
            <family val="3"/>
            <charset val="128"/>
          </rPr>
          <t>建物の固定資産税評価額と同額</t>
        </r>
        <r>
          <rPr>
            <sz val="7"/>
            <color indexed="81"/>
            <rFont val="ＭＳ Ｐゴシック"/>
            <family val="3"/>
            <charset val="128"/>
          </rPr>
          <t>）を入れます。</t>
        </r>
      </text>
    </comment>
    <comment ref="AT26" authorId="0" shapeId="0">
      <text>
        <r>
          <rPr>
            <sz val="7"/>
            <color indexed="81"/>
            <rFont val="ＭＳ Ｐゴシック"/>
            <family val="3"/>
            <charset val="128"/>
          </rPr>
          <t>⑨の額を貸家評価減した額を入力します。したがって建物の一部を賃貸に供していない場合は⑨と同額になります。</t>
        </r>
      </text>
    </comment>
    <comment ref="AT31" authorId="0" shapeId="0">
      <text>
        <r>
          <rPr>
            <sz val="7"/>
            <color indexed="81"/>
            <rFont val="ＭＳ Ｐゴシック"/>
            <family val="3"/>
            <charset val="128"/>
          </rPr>
          <t>建物すべてが</t>
        </r>
        <r>
          <rPr>
            <u/>
            <sz val="7"/>
            <color indexed="81"/>
            <rFont val="ＭＳ Ｐゴシック"/>
            <family val="3"/>
            <charset val="128"/>
          </rPr>
          <t>自用</t>
        </r>
        <r>
          <rPr>
            <sz val="7"/>
            <color indexed="81"/>
            <rFont val="ＭＳ Ｐゴシック"/>
            <family val="3"/>
            <charset val="128"/>
          </rPr>
          <t>で、かつ土地が</t>
        </r>
        <r>
          <rPr>
            <u/>
            <sz val="7"/>
            <color indexed="81"/>
            <rFont val="ＭＳ Ｐゴシック"/>
            <family val="3"/>
            <charset val="128"/>
          </rPr>
          <t>単独所有</t>
        </r>
        <r>
          <rPr>
            <sz val="7"/>
            <color indexed="81"/>
            <rFont val="ＭＳ Ｐゴシック"/>
            <family val="3"/>
            <charset val="128"/>
          </rPr>
          <t>の場合の土地の相続税評価額を入れます。</t>
        </r>
      </text>
    </comment>
    <comment ref="AT32" authorId="0" shapeId="0">
      <text>
        <r>
          <rPr>
            <sz val="7"/>
            <color indexed="81"/>
            <rFont val="ＭＳ Ｐゴシック"/>
            <family val="3"/>
            <charset val="128"/>
          </rPr>
          <t>⑫の額を貸家建付地等の評価減をした額を入力します。したがって建物の一部を賃貸に供していない場合は⑫と同額になります。</t>
        </r>
      </text>
    </comment>
  </commentList>
</comments>
</file>

<file path=xl/sharedStrings.xml><?xml version="1.0" encoding="utf-8"?>
<sst xmlns="http://schemas.openxmlformats.org/spreadsheetml/2006/main" count="698" uniqueCount="235">
  <si>
    <t>配偶者居住権等の評価明細書</t>
    <phoneticPr fontId="6"/>
  </si>
  <si>
    <t>所有者</t>
    <phoneticPr fontId="6"/>
  </si>
  <si>
    <t>居住建物の内容</t>
    <phoneticPr fontId="6"/>
  </si>
  <si>
    <t>評価の基礎となる価額</t>
    <phoneticPr fontId="6"/>
  </si>
  <si>
    <t>配偶者居住権
の存続年数等</t>
    <phoneticPr fontId="6"/>
  </si>
  <si>
    <t>○配偶者居住権に基づく敷地利用権の価額</t>
    <phoneticPr fontId="6"/>
  </si>
  <si>
    <t>○居住建物の価額</t>
    <phoneticPr fontId="6"/>
  </si>
  <si>
    <t>○配偶者居住権の価額</t>
    <phoneticPr fontId="6"/>
  </si>
  <si>
    <t>○居住建物の敷地の用に供される土地の価額</t>
    <phoneticPr fontId="6"/>
  </si>
  <si>
    <t>備　　考</t>
    <phoneticPr fontId="6"/>
  </si>
  <si>
    <t>（注）土地には、土地の上に存する権利を含みます。</t>
    <phoneticPr fontId="6"/>
  </si>
  <si>
    <t>（資４－25－３－Ａ４統一）</t>
    <phoneticPr fontId="6"/>
  </si>
  <si>
    <t>⑱</t>
    <phoneticPr fontId="6"/>
  </si>
  <si>
    <t>⑲</t>
    <phoneticPr fontId="6"/>
  </si>
  <si>
    <t>⑳</t>
    <phoneticPr fontId="6"/>
  </si>
  <si>
    <t>⑰</t>
    <phoneticPr fontId="6"/>
  </si>
  <si>
    <t>⑮</t>
    <phoneticPr fontId="6"/>
  </si>
  <si>
    <t>⑯</t>
    <phoneticPr fontId="6"/>
  </si>
  <si>
    <t>建　物</t>
    <phoneticPr fontId="6"/>
  </si>
  <si>
    <t>土　地</t>
    <phoneticPr fontId="6"/>
  </si>
  <si>
    <t>⑫</t>
    <phoneticPr fontId="6"/>
  </si>
  <si>
    <t>⑬</t>
    <phoneticPr fontId="6"/>
  </si>
  <si>
    <t>⑭</t>
    <phoneticPr fontId="6"/>
  </si>
  <si>
    <t>⑨</t>
    <phoneticPr fontId="6"/>
  </si>
  <si>
    <t>⑩</t>
    <phoneticPr fontId="6"/>
  </si>
  <si>
    <t>⑪</t>
    <phoneticPr fontId="6"/>
  </si>
  <si>
    <t>円</t>
    <rPh sb="0" eb="1">
      <t>エン</t>
    </rPh>
    <phoneticPr fontId="6"/>
  </si>
  <si>
    <t>円</t>
    <phoneticPr fontId="6"/>
  </si>
  <si>
    <t>円</t>
    <phoneticPr fontId="6"/>
  </si>
  <si>
    <t>（円未満四捨五入）</t>
    <phoneticPr fontId="6"/>
  </si>
  <si>
    <t>(敷地利用権の価額)</t>
    <phoneticPr fontId="6"/>
  </si>
  <si>
    <t>(配偶者居住権の価額)</t>
    <phoneticPr fontId="16"/>
  </si>
  <si>
    <t>(円未満切捨て）</t>
    <phoneticPr fontId="16"/>
  </si>
  <si>
    <t>(円未満切捨て）</t>
    <phoneticPr fontId="16"/>
  </si>
  <si>
    <t>⑦</t>
    <phoneticPr fontId="16"/>
  </si>
  <si>
    <t>⑧</t>
    <phoneticPr fontId="16"/>
  </si>
  <si>
    <t>建物の利用状況等</t>
    <phoneticPr fontId="16"/>
  </si>
  <si>
    <t xml:space="preserve"> 建物のうち賃貸の用に供されている部分以外の部分の床面積の合計</t>
    <phoneticPr fontId="16"/>
  </si>
  <si>
    <t xml:space="preserve"> 建物の床面積の合計</t>
    <phoneticPr fontId="16"/>
  </si>
  <si>
    <t>㎡</t>
    <phoneticPr fontId="16"/>
  </si>
  <si>
    <t>建物が賃貸の用に供されておらず、かつ、土地が共有でないものとした場合の相続税評価額</t>
    <phoneticPr fontId="16"/>
  </si>
  <si>
    <t>存続年数(Ⓒ)</t>
    <phoneticPr fontId="16"/>
  </si>
  <si>
    <t>複利現価率</t>
    <phoneticPr fontId="16"/>
  </si>
  <si>
    <t>年</t>
    <rPh sb="0" eb="1">
      <t>ネン</t>
    </rPh>
    <phoneticPr fontId="16"/>
  </si>
  <si>
    <t>※裏面《参考３》参照</t>
    <phoneticPr fontId="16"/>
  </si>
  <si>
    <t>０.</t>
    <phoneticPr fontId="16"/>
  </si>
  <si>
    <t>③</t>
    <phoneticPr fontId="16"/>
  </si>
  <si>
    <t>④</t>
    <phoneticPr fontId="16"/>
  </si>
  <si>
    <t>⑤</t>
    <phoneticPr fontId="16"/>
  </si>
  <si>
    <t>⑥</t>
    <phoneticPr fontId="16"/>
  </si>
  <si>
    <t>建 物 の
耐用年数</t>
    <phoneticPr fontId="16"/>
  </si>
  <si>
    <t>建築後の
経過年数</t>
    <phoneticPr fontId="16"/>
  </si>
  <si>
    <t>（共有者氏名）</t>
    <phoneticPr fontId="16"/>
  </si>
  <si>
    <t>（配偶者氏名）</t>
    <phoneticPr fontId="16"/>
  </si>
  <si>
    <t>建　物</t>
    <phoneticPr fontId="16"/>
  </si>
  <si>
    <t>土　地</t>
    <phoneticPr fontId="16"/>
  </si>
  <si>
    <t>（被相続人氏名）</t>
    <phoneticPr fontId="16"/>
  </si>
  <si>
    <r>
      <rPr>
        <sz val="8"/>
        <color theme="1"/>
        <rFont val="ＭＳ 明朝"/>
        <family val="1"/>
        <charset val="128"/>
      </rPr>
      <t>所在地番</t>
    </r>
    <r>
      <rPr>
        <sz val="9"/>
        <color theme="1"/>
        <rFont val="ＭＳ 明朝"/>
        <family val="1"/>
        <charset val="128"/>
      </rPr>
      <t xml:space="preserve">
</t>
    </r>
    <r>
      <rPr>
        <sz val="7"/>
        <color theme="1"/>
        <rFont val="ＭＳ 明朝"/>
        <family val="1"/>
        <charset val="128"/>
      </rPr>
      <t>(住居表示)</t>
    </r>
    <phoneticPr fontId="16"/>
  </si>
  <si>
    <t>（⑭の相続税評価額）</t>
    <phoneticPr fontId="16"/>
  </si>
  <si>
    <t>（⑲敷地利用権の価額）</t>
    <phoneticPr fontId="16"/>
  </si>
  <si>
    <t>（⑱の金額）</t>
    <phoneticPr fontId="16"/>
  </si>
  <si>
    <t>（⑧複利現価率）</t>
    <phoneticPr fontId="16"/>
  </si>
  <si>
    <t xml:space="preserve">
円　－</t>
    <phoneticPr fontId="16"/>
  </si>
  <si>
    <t xml:space="preserve">
円</t>
    <phoneticPr fontId="16"/>
  </si>
  <si>
    <t xml:space="preserve">
円</t>
    <phoneticPr fontId="16"/>
  </si>
  <si>
    <t xml:space="preserve">× </t>
    <phoneticPr fontId="16"/>
  </si>
  <si>
    <t>×</t>
    <phoneticPr fontId="16"/>
  </si>
  <si>
    <t>（⑫の相続税評価額）</t>
    <phoneticPr fontId="16"/>
  </si>
  <si>
    <t>⑥居住建物の床面積</t>
    <phoneticPr fontId="16"/>
  </si>
  <si>
    <t>①と②のいずれ</t>
    <phoneticPr fontId="16"/>
  </si>
  <si>
    <t>か低い持分割合</t>
    <phoneticPr fontId="16"/>
  </si>
  <si>
    <t>⑤賃貸以外の床面積</t>
    <phoneticPr fontId="16"/>
  </si>
  <si>
    <t>（⑪の相続税評価額）</t>
    <phoneticPr fontId="16"/>
  </si>
  <si>
    <t>（⑯配偶者居住権の価額）</t>
    <phoneticPr fontId="16"/>
  </si>
  <si>
    <r>
      <t xml:space="preserve">×  </t>
    </r>
    <r>
      <rPr>
        <b/>
        <sz val="10"/>
        <color theme="1"/>
        <rFont val="ＭＳ 明朝"/>
        <family val="1"/>
        <charset val="128"/>
      </rPr>
      <t>０．</t>
    </r>
    <phoneticPr fontId="16"/>
  </si>
  <si>
    <t>(注)分子又は分母が零以下の場合は零。</t>
    <phoneticPr fontId="16"/>
  </si>
  <si>
    <t>③耐用年数－④経過年数－⑦存続年数</t>
    <phoneticPr fontId="16"/>
  </si>
  <si>
    <t>③耐用年数－④経過年数</t>
    <phoneticPr fontId="16"/>
  </si>
  <si>
    <t>　（⑮の金額）　　</t>
    <phoneticPr fontId="16"/>
  </si>
  <si>
    <t>　（⑮の金額）　　</t>
    <phoneticPr fontId="16"/>
  </si>
  <si>
    <t>（⑨の相続税評価額）</t>
    <phoneticPr fontId="16"/>
  </si>
  <si>
    <t>㎡</t>
    <phoneticPr fontId="16"/>
  </si>
  <si>
    <t>（①持分割合）</t>
    <phoneticPr fontId="16"/>
  </si>
  <si>
    <t>相続税評価額</t>
    <phoneticPr fontId="16"/>
  </si>
  <si>
    <t>共有でないものとした場合の相続税評価額</t>
    <phoneticPr fontId="16"/>
  </si>
  <si>
    <t>賃貸の用に供されておらず、かつ、共有でないものとした場合の相続税評価額</t>
    <phoneticPr fontId="16"/>
  </si>
  <si>
    <t>円</t>
    <rPh sb="0" eb="1">
      <t>エン</t>
    </rPh>
    <phoneticPr fontId="16"/>
  </si>
  <si>
    <t>×</t>
    <phoneticPr fontId="16"/>
  </si>
  <si>
    <t>（②持分割合）</t>
    <phoneticPr fontId="16"/>
  </si>
  <si>
    <t>（⑬の相続税評価額）</t>
    <phoneticPr fontId="16"/>
  </si>
  <si>
    <t>（⑩の相続税評価額）</t>
    <phoneticPr fontId="16"/>
  </si>
  <si>
    <t>《参考１》　配偶者居住権等の評価で用いる建物の構造別の耐用年数（「居住建物の内容」の③）</t>
    <phoneticPr fontId="6"/>
  </si>
  <si>
    <t>構造</t>
    <rPh sb="0" eb="2">
      <t>コウゾウ</t>
    </rPh>
    <phoneticPr fontId="6"/>
  </si>
  <si>
    <t>耐用年数</t>
    <rPh sb="0" eb="2">
      <t>タイヨウ</t>
    </rPh>
    <rPh sb="2" eb="4">
      <t>ネンスウ</t>
    </rPh>
    <phoneticPr fontId="6"/>
  </si>
  <si>
    <t>鉄骨鉄筋コンクリート造又は鉄筋コンクリート造</t>
    <rPh sb="21" eb="22">
      <t>ゾウ</t>
    </rPh>
    <phoneticPr fontId="6"/>
  </si>
  <si>
    <t>金属造（骨格材の肉厚４㎜超）</t>
    <phoneticPr fontId="6"/>
  </si>
  <si>
    <t>金属造（骨格材の肉厚３㎜超～４㎜以下）</t>
    <phoneticPr fontId="6"/>
  </si>
  <si>
    <t>金属造（骨格材の肉厚３㎜以下）</t>
    <phoneticPr fontId="6"/>
  </si>
  <si>
    <t>れんが造、石造又はブロック造</t>
    <phoneticPr fontId="6"/>
  </si>
  <si>
    <t>木造又は合成樹脂造</t>
    <phoneticPr fontId="6"/>
  </si>
  <si>
    <t>木骨モルタル造</t>
    <phoneticPr fontId="6"/>
  </si>
  <si>
    <t>満年齢</t>
    <phoneticPr fontId="6"/>
  </si>
  <si>
    <t>男</t>
    <rPh sb="0" eb="1">
      <t>オトコ</t>
    </rPh>
    <phoneticPr fontId="6"/>
  </si>
  <si>
    <t>女</t>
    <rPh sb="0" eb="1">
      <t>オンナ</t>
    </rPh>
    <phoneticPr fontId="6"/>
  </si>
  <si>
    <t>《参考３》　複利現価表（法定利率３％）（「配偶者居住権の存続年数等」の⑧）</t>
    <phoneticPr fontId="6"/>
  </si>
  <si>
    <t>存続年数</t>
    <phoneticPr fontId="6"/>
  </si>
  <si>
    <t>複利現価率</t>
    <phoneticPr fontId="6"/>
  </si>
  <si>
    <t>（建物の構造）</t>
    <phoneticPr fontId="16"/>
  </si>
  <si>
    <t>※裏面《参考１》参照</t>
    <phoneticPr fontId="16"/>
  </si>
  <si>
    <t>日付データの入力</t>
    <rPh sb="0" eb="2">
      <t>ヒヅケ</t>
    </rPh>
    <rPh sb="6" eb="8">
      <t>ニュウリョク</t>
    </rPh>
    <phoneticPr fontId="16"/>
  </si>
  <si>
    <t>建物の建築年月日</t>
    <rPh sb="0" eb="2">
      <t>タテモノ</t>
    </rPh>
    <rPh sb="3" eb="5">
      <t>ケンチク</t>
    </rPh>
    <rPh sb="5" eb="8">
      <t>ネンガッピ</t>
    </rPh>
    <phoneticPr fontId="16"/>
  </si>
  <si>
    <t>配偶者居住権設定日</t>
    <rPh sb="0" eb="3">
      <t>ハイグウシャ</t>
    </rPh>
    <rPh sb="3" eb="6">
      <t>キョジュウケン</t>
    </rPh>
    <rPh sb="6" eb="9">
      <t>セッテイビ</t>
    </rPh>
    <phoneticPr fontId="16"/>
  </si>
  <si>
    <t>配偶者居住権
存続期間満了日</t>
    <rPh sb="0" eb="3">
      <t>ハイグウシャ</t>
    </rPh>
    <rPh sb="3" eb="6">
      <t>キョジュウケン</t>
    </rPh>
    <rPh sb="7" eb="9">
      <t>ソンゾク</t>
    </rPh>
    <rPh sb="9" eb="11">
      <t>キカン</t>
    </rPh>
    <rPh sb="11" eb="13">
      <t>マンリョウ</t>
    </rPh>
    <rPh sb="13" eb="14">
      <t>ビ</t>
    </rPh>
    <phoneticPr fontId="16"/>
  </si>
  <si>
    <t>配偶者の生年月日</t>
    <rPh sb="0" eb="3">
      <t>ハイグウシャ</t>
    </rPh>
    <rPh sb="4" eb="6">
      <t>セイネン</t>
    </rPh>
    <rPh sb="6" eb="8">
      <t>ガッピ</t>
    </rPh>
    <phoneticPr fontId="16"/>
  </si>
  <si>
    <t>月</t>
    <rPh sb="0" eb="1">
      <t>ガツ</t>
    </rPh>
    <phoneticPr fontId="16"/>
  </si>
  <si>
    <t>日　から</t>
    <rPh sb="0" eb="1">
      <t>ニチ</t>
    </rPh>
    <phoneticPr fontId="16"/>
  </si>
  <si>
    <t xml:space="preserve"> ６月以上の端数は１年
 ６月未満の端数は切捨て</t>
    <phoneticPr fontId="16"/>
  </si>
  <si>
    <t>日  …</t>
    <rPh sb="0" eb="1">
      <t>ニチ</t>
    </rPh>
    <phoneticPr fontId="16"/>
  </si>
  <si>
    <t>（建築年月日）</t>
    <phoneticPr fontId="16"/>
  </si>
  <si>
    <t>（配偶者居住権が設定された日）</t>
    <phoneticPr fontId="16"/>
  </si>
  <si>
    <t>〔存続期間が終身以外の場合の存続年数〕</t>
    <phoneticPr fontId="16"/>
  </si>
  <si>
    <t>〔存続期間が終身の場合の存続年数〕</t>
    <phoneticPr fontId="16"/>
  </si>
  <si>
    <t>歳（生年月日</t>
    <phoneticPr fontId="16"/>
  </si>
  <si>
    <t>月</t>
    <rPh sb="0" eb="1">
      <t>ツキ</t>
    </rPh>
    <phoneticPr fontId="16"/>
  </si>
  <si>
    <t>日、性別</t>
    <rPh sb="0" eb="1">
      <t>ヒ</t>
    </rPh>
    <rPh sb="2" eb="4">
      <t>セイベツ</t>
    </rPh>
    <phoneticPr fontId="16"/>
  </si>
  <si>
    <t>男</t>
    <rPh sb="0" eb="1">
      <t>オトコ</t>
    </rPh>
    <phoneticPr fontId="16"/>
  </si>
  <si>
    <t>女</t>
    <rPh sb="0" eb="1">
      <t>オンナ</t>
    </rPh>
    <phoneticPr fontId="16"/>
  </si>
  <si>
    <t>） …</t>
    <phoneticPr fontId="16"/>
  </si>
  <si>
    <t>（配偶者居住権が設定された日における配偶者の満年齢）</t>
    <phoneticPr fontId="16"/>
  </si>
  <si>
    <t>（平均余命）Ⓑ</t>
    <phoneticPr fontId="16"/>
  </si>
  <si>
    <t>※裏面《参考２》参照</t>
    <phoneticPr fontId="16"/>
  </si>
  <si>
    <t>Ⓒ</t>
    <phoneticPr fontId="16"/>
  </si>
  <si>
    <t>年</t>
    <phoneticPr fontId="16"/>
  </si>
  <si>
    <t>ⒶとⒷのいずれか短い年とし、
Ⓐがない場合はⒷの年数</t>
    <phoneticPr fontId="16"/>
  </si>
  <si>
    <t>日から　</t>
    <phoneticPr fontId="16"/>
  </si>
  <si>
    <t>日　…</t>
    <phoneticPr fontId="16"/>
  </si>
  <si>
    <t>Ⓐ</t>
    <phoneticPr fontId="16"/>
  </si>
  <si>
    <t>（存続期間満了日）</t>
    <phoneticPr fontId="16"/>
  </si>
  <si>
    <r>
      <t xml:space="preserve">×    </t>
    </r>
    <r>
      <rPr>
        <b/>
        <sz val="10"/>
        <color theme="1"/>
        <rFont val="ＭＳ 明朝"/>
        <family val="1"/>
        <charset val="128"/>
      </rPr>
      <t>０．</t>
    </r>
    <phoneticPr fontId="16"/>
  </si>
  <si>
    <t>①</t>
    <phoneticPr fontId="16"/>
  </si>
  <si>
    <t>②</t>
    <phoneticPr fontId="16"/>
  </si>
  <si>
    <t>持分
割合</t>
    <phoneticPr fontId="16"/>
  </si>
  <si>
    <t>（</t>
    <phoneticPr fontId="16"/>
  </si>
  <si>
    <t>）</t>
    <phoneticPr fontId="16"/>
  </si>
  <si>
    <t>※ 裏面説明文（記載方法等）記載省略、国税庁ＨＰ参照</t>
    <rPh sb="2" eb="4">
      <t>リメン</t>
    </rPh>
    <rPh sb="4" eb="7">
      <t>セツメイブン</t>
    </rPh>
    <rPh sb="14" eb="16">
      <t>キサイ</t>
    </rPh>
    <rPh sb="16" eb="18">
      <t>ショウリャク</t>
    </rPh>
    <phoneticPr fontId="16"/>
  </si>
  <si>
    <t>－</t>
    <phoneticPr fontId="16"/>
  </si>
  <si>
    <t>建物の持分計が「1」と
なっているかチェック</t>
    <rPh sb="0" eb="2">
      <t>タテモノ</t>
    </rPh>
    <rPh sb="3" eb="5">
      <t>モチブン</t>
    </rPh>
    <rPh sb="5" eb="6">
      <t>ケイ</t>
    </rPh>
    <phoneticPr fontId="16"/>
  </si>
  <si>
    <t>※居住建物が配偶者以外の者と共有の場合には、
　配偶者居住権は設定できません。</t>
    <rPh sb="1" eb="5">
      <t>キョジュウタテモノ</t>
    </rPh>
    <rPh sb="6" eb="9">
      <t>ハイグウシャ</t>
    </rPh>
    <rPh sb="9" eb="11">
      <t>イガイ</t>
    </rPh>
    <rPh sb="12" eb="13">
      <t>シャ</t>
    </rPh>
    <rPh sb="14" eb="16">
      <t>キョウユウ</t>
    </rPh>
    <rPh sb="17" eb="19">
      <t>バアイ</t>
    </rPh>
    <rPh sb="24" eb="27">
      <t>ハイグウシャ</t>
    </rPh>
    <rPh sb="27" eb="30">
      <t>キョジュウケン</t>
    </rPh>
    <rPh sb="31" eb="33">
      <t>セッテイ</t>
    </rPh>
    <phoneticPr fontId="16"/>
  </si>
  <si>
    <t>木造又は合成樹脂造</t>
  </si>
  <si>
    <t>※ このシートの記載例の各数値は、令2.2.21付の国税庁通達「相続税法基本通達の一部改正について（法令解釈通達）のあらまし（情報）」の</t>
    <rPh sb="8" eb="10">
      <t>キサイ</t>
    </rPh>
    <rPh sb="10" eb="11">
      <t>レイ</t>
    </rPh>
    <rPh sb="12" eb="15">
      <t>カクスウチ</t>
    </rPh>
    <rPh sb="17" eb="18">
      <t>レイ</t>
    </rPh>
    <rPh sb="24" eb="25">
      <t>ツケ</t>
    </rPh>
    <rPh sb="26" eb="29">
      <t>コクゼイチョウ</t>
    </rPh>
    <rPh sb="29" eb="31">
      <t>ツウタツ</t>
    </rPh>
    <phoneticPr fontId="16"/>
  </si>
  <si>
    <t>https://www.nta.go.jp/law/joho-zeikaishaku/sozoku/r0202/index.htm</t>
    <phoneticPr fontId="16"/>
  </si>
  <si>
    <r>
      <t xml:space="preserve">※⑯の数式中の（③－④－⑦）または（③－④）の
　数値がマイナスになった場合には「ゼロ」としま
　すので、⑯の金額は⑮の金額と同じになります。
</t>
    </r>
    <r>
      <rPr>
        <sz val="7"/>
        <color rgb="FFFF0000"/>
        <rFont val="ＭＳ ゴシック"/>
        <family val="3"/>
        <charset val="128"/>
      </rPr>
      <t>（その場合は数式中の該当セルが赤表示されます）</t>
    </r>
    <rPh sb="3" eb="5">
      <t>スウシキ</t>
    </rPh>
    <rPh sb="5" eb="6">
      <t>チュウ</t>
    </rPh>
    <rPh sb="25" eb="27">
      <t>スウチ</t>
    </rPh>
    <rPh sb="36" eb="38">
      <t>バアイ</t>
    </rPh>
    <rPh sb="55" eb="57">
      <t>キンガク</t>
    </rPh>
    <rPh sb="60" eb="62">
      <t>キンガク</t>
    </rPh>
    <rPh sb="63" eb="64">
      <t>オナ</t>
    </rPh>
    <rPh sb="75" eb="77">
      <t>バアイ</t>
    </rPh>
    <rPh sb="78" eb="81">
      <t>スウシキチュウ</t>
    </rPh>
    <rPh sb="82" eb="84">
      <t>ガイトウ</t>
    </rPh>
    <rPh sb="87" eb="88">
      <t>アカ</t>
    </rPh>
    <rPh sb="88" eb="90">
      <t>ヒョウジ</t>
    </rPh>
    <phoneticPr fontId="16"/>
  </si>
  <si>
    <t>国税　太郎</t>
    <phoneticPr fontId="6"/>
  </si>
  <si>
    <t>※計算（参照）の都合上、複利現価率は小数点以下の数値のみを記載してあります。</t>
    <rPh sb="1" eb="3">
      <t>ケイサン</t>
    </rPh>
    <rPh sb="4" eb="6">
      <t>サンショウ</t>
    </rPh>
    <rPh sb="8" eb="11">
      <t>ツゴウジョウ</t>
    </rPh>
    <rPh sb="12" eb="14">
      <t>フクリ</t>
    </rPh>
    <rPh sb="14" eb="16">
      <t>ゲンカ</t>
    </rPh>
    <rPh sb="16" eb="17">
      <t>リツ</t>
    </rPh>
    <rPh sb="18" eb="21">
      <t>ショウスウテン</t>
    </rPh>
    <rPh sb="21" eb="23">
      <t>イカ</t>
    </rPh>
    <rPh sb="24" eb="26">
      <t>スウチ</t>
    </rPh>
    <rPh sb="29" eb="31">
      <t>キサイ</t>
    </rPh>
    <phoneticPr fontId="6"/>
  </si>
  <si>
    <t>● 注意事項</t>
    <rPh sb="2" eb="4">
      <t>チュウイ</t>
    </rPh>
    <rPh sb="4" eb="6">
      <t>ジコウ</t>
    </rPh>
    <phoneticPr fontId="16"/>
  </si>
  <si>
    <t>すべて使用者の責任において使用してください。</t>
    <rPh sb="3" eb="6">
      <t>シヨウシャ</t>
    </rPh>
    <rPh sb="7" eb="9">
      <t>セキニン</t>
    </rPh>
    <rPh sb="13" eb="15">
      <t>シヨウ</t>
    </rPh>
    <phoneticPr fontId="16"/>
  </si>
  <si>
    <t>②</t>
    <phoneticPr fontId="16"/>
  </si>
  <si>
    <t>使用するエクセルのバージョンによっては、読み込みできない場合があります。</t>
    <rPh sb="0" eb="2">
      <t>シヨウ</t>
    </rPh>
    <rPh sb="20" eb="21">
      <t>ヨ</t>
    </rPh>
    <rPh sb="22" eb="23">
      <t>コ</t>
    </rPh>
    <rPh sb="28" eb="30">
      <t>バアイ</t>
    </rPh>
    <phoneticPr fontId="16"/>
  </si>
  <si>
    <t>● 特長</t>
    <rPh sb="2" eb="4">
      <t>トクチョウ</t>
    </rPh>
    <phoneticPr fontId="16"/>
  </si>
  <si>
    <t>①</t>
    <phoneticPr fontId="16"/>
  </si>
  <si>
    <t>　エクセルがあれば使用することができ、別にソフトを用意する必要がないため、（エクセルが入っていれば）</t>
    <rPh sb="9" eb="11">
      <t>シヨウ</t>
    </rPh>
    <rPh sb="19" eb="20">
      <t>ベツ</t>
    </rPh>
    <rPh sb="25" eb="27">
      <t>ヨウイ</t>
    </rPh>
    <rPh sb="29" eb="31">
      <t>ヒツヨウ</t>
    </rPh>
    <rPh sb="43" eb="44">
      <t>ハイ</t>
    </rPh>
    <phoneticPr fontId="16"/>
  </si>
  <si>
    <t>どのパソコンでも使用することができます。</t>
    <rPh sb="8" eb="10">
      <t>シヨウ</t>
    </rPh>
    <phoneticPr fontId="16"/>
  </si>
  <si>
    <t>● 使用方法</t>
    <rPh sb="2" eb="4">
      <t>シヨウ</t>
    </rPh>
    <rPh sb="4" eb="6">
      <t>ホウホウ</t>
    </rPh>
    <phoneticPr fontId="16"/>
  </si>
  <si>
    <t>　基本事項</t>
    <rPh sb="1" eb="3">
      <t>キホン</t>
    </rPh>
    <rPh sb="3" eb="5">
      <t>ジコウ</t>
    </rPh>
    <phoneticPr fontId="16"/>
  </si>
  <si>
    <t>　緑色のセルは、リストから選択して入力するセルです。入力するにはそのセルをクリックしてください。</t>
    <rPh sb="1" eb="3">
      <t>ミドリイロ</t>
    </rPh>
    <rPh sb="13" eb="15">
      <t>センタク</t>
    </rPh>
    <rPh sb="17" eb="19">
      <t>ニュウリョク</t>
    </rPh>
    <rPh sb="26" eb="28">
      <t>ニュウリョク</t>
    </rPh>
    <phoneticPr fontId="16"/>
  </si>
  <si>
    <t>右にリスト選択ボタン▽が表示されますので、そのボタンを押して表示されるリストの中から該当するものを選んでください。</t>
    <rPh sb="0" eb="1">
      <t>ミギ</t>
    </rPh>
    <rPh sb="5" eb="7">
      <t>センタク</t>
    </rPh>
    <rPh sb="12" eb="14">
      <t>ヒョウジ</t>
    </rPh>
    <rPh sb="27" eb="28">
      <t>オ</t>
    </rPh>
    <rPh sb="30" eb="32">
      <t>ヒョウジ</t>
    </rPh>
    <rPh sb="39" eb="40">
      <t>ナカ</t>
    </rPh>
    <rPh sb="42" eb="44">
      <t>ガイトウ</t>
    </rPh>
    <rPh sb="49" eb="50">
      <t>エラ</t>
    </rPh>
    <phoneticPr fontId="16"/>
  </si>
  <si>
    <t>　水色のセルは、数字を入力するセルです。</t>
    <rPh sb="1" eb="3">
      <t>ミズイロ</t>
    </rPh>
    <rPh sb="8" eb="10">
      <t>スウジ</t>
    </rPh>
    <rPh sb="11" eb="13">
      <t>ニュウリョク</t>
    </rPh>
    <phoneticPr fontId="16"/>
  </si>
  <si>
    <t>　この水色のセルは、文字を入力するセルです。</t>
    <rPh sb="3" eb="5">
      <t>ミズイロ</t>
    </rPh>
    <rPh sb="10" eb="12">
      <t>モジ</t>
    </rPh>
    <rPh sb="13" eb="15">
      <t>ニュウリョク</t>
    </rPh>
    <phoneticPr fontId="16"/>
  </si>
  <si>
    <t>　この薄黄色のセルは、自動参照や計算式が入っているセルであり、セルに保護がかかっており入力はできません。</t>
    <rPh sb="3" eb="4">
      <t>ウス</t>
    </rPh>
    <rPh sb="4" eb="6">
      <t>キイロ</t>
    </rPh>
    <rPh sb="11" eb="13">
      <t>ジドウ</t>
    </rPh>
    <rPh sb="13" eb="15">
      <t>サンショウ</t>
    </rPh>
    <rPh sb="16" eb="18">
      <t>ケイサン</t>
    </rPh>
    <rPh sb="18" eb="19">
      <t>シキ</t>
    </rPh>
    <rPh sb="20" eb="21">
      <t>ハイ</t>
    </rPh>
    <rPh sb="34" eb="36">
      <t>ホゴ</t>
    </rPh>
    <rPh sb="43" eb="45">
      <t>ニュウリョク</t>
    </rPh>
    <phoneticPr fontId="16"/>
  </si>
  <si>
    <t>　具体的な使用方法</t>
    <rPh sb="1" eb="4">
      <t>グタイテキ</t>
    </rPh>
    <rPh sb="5" eb="7">
      <t>シヨウ</t>
    </rPh>
    <rPh sb="7" eb="9">
      <t>ホウホウ</t>
    </rPh>
    <phoneticPr fontId="16"/>
  </si>
  <si>
    <t>・</t>
    <phoneticPr fontId="16"/>
  </si>
  <si>
    <t>・</t>
    <phoneticPr fontId="16"/>
  </si>
  <si>
    <t>● その他お願い事項等</t>
    <rPh sb="4" eb="5">
      <t>タ</t>
    </rPh>
    <rPh sb="6" eb="7">
      <t>ネガ</t>
    </rPh>
    <rPh sb="8" eb="10">
      <t>ジコウ</t>
    </rPh>
    <rPh sb="10" eb="11">
      <t>トウ</t>
    </rPh>
    <phoneticPr fontId="16"/>
  </si>
  <si>
    <t>このシートの説明等を参考に、すべて自己解決をしてください。</t>
    <rPh sb="6" eb="8">
      <t>セツメイ</t>
    </rPh>
    <rPh sb="8" eb="9">
      <t>トウ</t>
    </rPh>
    <rPh sb="10" eb="12">
      <t>サンコウ</t>
    </rPh>
    <rPh sb="17" eb="19">
      <t>ジコ</t>
    </rPh>
    <rPh sb="19" eb="21">
      <t>カイケツ</t>
    </rPh>
    <phoneticPr fontId="16"/>
  </si>
  <si>
    <t xml:space="preserve">  このExcel配偶者居住権等の評価明細書を使用した計算過程や結果等については、作成者は一切の責任を負いません。</t>
    <rPh sb="9" eb="12">
      <t>ハイグウシャ</t>
    </rPh>
    <rPh sb="12" eb="15">
      <t>キョジュウケン</t>
    </rPh>
    <rPh sb="15" eb="16">
      <t>トウ</t>
    </rPh>
    <rPh sb="17" eb="19">
      <t>ヒョウカ</t>
    </rPh>
    <rPh sb="19" eb="22">
      <t>メイサイショ</t>
    </rPh>
    <rPh sb="23" eb="25">
      <t>シヨウ</t>
    </rPh>
    <rPh sb="27" eb="29">
      <t>ケイサン</t>
    </rPh>
    <rPh sb="34" eb="35">
      <t>トウ</t>
    </rPh>
    <rPh sb="41" eb="44">
      <t>サクセイシャ</t>
    </rPh>
    <rPh sb="45" eb="47">
      <t>イッサイ</t>
    </rPh>
    <rPh sb="48" eb="50">
      <t>セキニン</t>
    </rPh>
    <rPh sb="51" eb="52">
      <t>オ</t>
    </rPh>
    <phoneticPr fontId="16"/>
  </si>
  <si>
    <t>　国税庁の評価明細書様式に沿っていますので、そのまま相続税や贈与税の申告書等に添付することができます。</t>
    <rPh sb="1" eb="4">
      <t>コクゼイチョウ</t>
    </rPh>
    <rPh sb="5" eb="7">
      <t>ヒョウカ</t>
    </rPh>
    <rPh sb="7" eb="9">
      <t>メイサイ</t>
    </rPh>
    <rPh sb="9" eb="10">
      <t>ショ</t>
    </rPh>
    <rPh sb="10" eb="12">
      <t>ヨウシキ</t>
    </rPh>
    <rPh sb="13" eb="14">
      <t>ソ</t>
    </rPh>
    <rPh sb="26" eb="29">
      <t>ソウゾクゼイ</t>
    </rPh>
    <rPh sb="30" eb="33">
      <t>ゾウヨゼイ</t>
    </rPh>
    <rPh sb="34" eb="37">
      <t>シンコクショ</t>
    </rPh>
    <rPh sb="39" eb="41">
      <t>テンプ</t>
    </rPh>
    <phoneticPr fontId="16"/>
  </si>
  <si>
    <t>　この「Excel配偶者居住権等の評価明細書」の使用方法等やそれに関連するご質問には一切お答えすることはできません。</t>
    <rPh sb="9" eb="12">
      <t>ハイグウシャ</t>
    </rPh>
    <rPh sb="12" eb="15">
      <t>キョジュウケン</t>
    </rPh>
    <rPh sb="15" eb="16">
      <t>トウ</t>
    </rPh>
    <rPh sb="17" eb="19">
      <t>ヒョウカ</t>
    </rPh>
    <rPh sb="19" eb="22">
      <t>メイサイショ</t>
    </rPh>
    <rPh sb="24" eb="26">
      <t>シヨウ</t>
    </rPh>
    <rPh sb="26" eb="28">
      <t>ホウホウ</t>
    </rPh>
    <rPh sb="28" eb="29">
      <t>トウ</t>
    </rPh>
    <rPh sb="33" eb="35">
      <t>カンレン</t>
    </rPh>
    <rPh sb="38" eb="40">
      <t>シツモン</t>
    </rPh>
    <rPh sb="42" eb="44">
      <t>イッサイ</t>
    </rPh>
    <rPh sb="45" eb="46">
      <t>コタ</t>
    </rPh>
    <phoneticPr fontId="16"/>
  </si>
  <si>
    <r>
      <t>（当シートの使用方法や、配偶者居住権等の評価等に関するご質問等への対応につきましては、すべて</t>
    </r>
    <r>
      <rPr>
        <b/>
        <sz val="10"/>
        <color rgb="FFFF0000"/>
        <rFont val="ＭＳ Ｐゴシック"/>
        <family val="3"/>
        <charset val="128"/>
      </rPr>
      <t>有料</t>
    </r>
    <r>
      <rPr>
        <sz val="10"/>
        <color rgb="FFFF0000"/>
        <rFont val="ＭＳ Ｐゴシック"/>
        <family val="3"/>
        <charset val="128"/>
      </rPr>
      <t>にて対応させていただきます。）</t>
    </r>
    <rPh sb="1" eb="2">
      <t>トウ</t>
    </rPh>
    <rPh sb="6" eb="8">
      <t>シヨウ</t>
    </rPh>
    <rPh sb="8" eb="10">
      <t>ホウホウ</t>
    </rPh>
    <rPh sb="12" eb="15">
      <t>ハイグウシャ</t>
    </rPh>
    <rPh sb="15" eb="18">
      <t>キョジュウケン</t>
    </rPh>
    <rPh sb="18" eb="19">
      <t>トウ</t>
    </rPh>
    <rPh sb="20" eb="22">
      <t>ヒョウカ</t>
    </rPh>
    <rPh sb="22" eb="23">
      <t>トウ</t>
    </rPh>
    <rPh sb="24" eb="25">
      <t>カン</t>
    </rPh>
    <rPh sb="28" eb="30">
      <t>シツモン</t>
    </rPh>
    <rPh sb="30" eb="31">
      <t>トウ</t>
    </rPh>
    <rPh sb="33" eb="35">
      <t>タイオウ</t>
    </rPh>
    <rPh sb="46" eb="48">
      <t>ユウリョウ</t>
    </rPh>
    <rPh sb="50" eb="52">
      <t>タイオウ</t>
    </rPh>
    <phoneticPr fontId="16"/>
  </si>
  <si>
    <r>
      <t>　この「Excel配偶者居住権等の評価明細書」の</t>
    </r>
    <r>
      <rPr>
        <b/>
        <sz val="11"/>
        <rFont val="ＭＳ Ｐゴシック"/>
        <family val="3"/>
        <charset val="128"/>
      </rPr>
      <t>試用版</t>
    </r>
    <r>
      <rPr>
        <sz val="11"/>
        <rFont val="ＭＳ Ｐゴシック"/>
        <family val="3"/>
        <charset val="128"/>
      </rPr>
      <t>は作成者のホームページにて無料にて公開しております。</t>
    </r>
    <rPh sb="9" eb="12">
      <t>ハイグウシャ</t>
    </rPh>
    <rPh sb="12" eb="15">
      <t>キョジュウケン</t>
    </rPh>
    <rPh sb="15" eb="16">
      <t>トウ</t>
    </rPh>
    <rPh sb="17" eb="19">
      <t>ヒョウカ</t>
    </rPh>
    <rPh sb="19" eb="22">
      <t>メイサイショ</t>
    </rPh>
    <rPh sb="24" eb="27">
      <t>シヨウバン</t>
    </rPh>
    <rPh sb="28" eb="31">
      <t>サクセイシャ</t>
    </rPh>
    <rPh sb="40" eb="42">
      <t>ムリョウ</t>
    </rPh>
    <rPh sb="44" eb="46">
      <t>コウカイ</t>
    </rPh>
    <phoneticPr fontId="16"/>
  </si>
  <si>
    <r>
      <t>　また、「Excel配偶者居住権等の評価明細書」の</t>
    </r>
    <r>
      <rPr>
        <b/>
        <sz val="11"/>
        <rFont val="ＭＳ Ｐゴシック"/>
        <family val="3"/>
        <charset val="128"/>
      </rPr>
      <t>正規版</t>
    </r>
    <r>
      <rPr>
        <sz val="11"/>
        <rFont val="ＭＳ Ｐゴシック"/>
        <family val="3"/>
        <charset val="128"/>
      </rPr>
      <t>は有料にて配付（販売）しております。</t>
    </r>
    <rPh sb="10" eb="13">
      <t>ハイグウシャ</t>
    </rPh>
    <rPh sb="13" eb="16">
      <t>キョジュウケン</t>
    </rPh>
    <rPh sb="16" eb="17">
      <t>トウ</t>
    </rPh>
    <rPh sb="18" eb="20">
      <t>ヒョウカ</t>
    </rPh>
    <rPh sb="20" eb="23">
      <t>メイサイショ</t>
    </rPh>
    <rPh sb="25" eb="27">
      <t>セイキ</t>
    </rPh>
    <rPh sb="27" eb="28">
      <t>バン</t>
    </rPh>
    <rPh sb="29" eb="31">
      <t>ユウリョウ</t>
    </rPh>
    <rPh sb="33" eb="35">
      <t>ハイフ</t>
    </rPh>
    <rPh sb="36" eb="38">
      <t>ハンバイ</t>
    </rPh>
    <phoneticPr fontId="16"/>
  </si>
  <si>
    <t>有償・無償にかかわらず他人に譲ったり、再配布すること、インターネット等に公開することは固くお断りいたします。</t>
    <phoneticPr fontId="16"/>
  </si>
  <si>
    <t>　購入いただいた「Excel配偶者居住権等の評価明細書」（正規版）をご自分でカスタマイズされるのはご自由ですが、正規版のファイルを、</t>
    <phoneticPr fontId="16"/>
  </si>
  <si>
    <t>(1)　日付データの入力</t>
    <rPh sb="4" eb="6">
      <t>ヒヅケ</t>
    </rPh>
    <rPh sb="10" eb="12">
      <t>ニュウリョク</t>
    </rPh>
    <phoneticPr fontId="16"/>
  </si>
  <si>
    <t>右欄外の「日付データの入力」欄に次の要領で各日付データを入力します。</t>
    <rPh sb="0" eb="1">
      <t>ミギ</t>
    </rPh>
    <rPh sb="1" eb="3">
      <t>ランガイ</t>
    </rPh>
    <rPh sb="5" eb="7">
      <t>ヒヅケ</t>
    </rPh>
    <rPh sb="11" eb="13">
      <t>ニュウリョク</t>
    </rPh>
    <rPh sb="14" eb="15">
      <t>ラン</t>
    </rPh>
    <rPh sb="16" eb="17">
      <t>ツギ</t>
    </rPh>
    <rPh sb="18" eb="20">
      <t>ヨウリョウ</t>
    </rPh>
    <rPh sb="21" eb="22">
      <t>カク</t>
    </rPh>
    <rPh sb="22" eb="24">
      <t>ヒヅケ</t>
    </rPh>
    <rPh sb="28" eb="30">
      <t>ニュウリョク</t>
    </rPh>
    <phoneticPr fontId="6"/>
  </si>
  <si>
    <t>※この入力欄には、入力した日付データは和暦で表示されますが、評価明細書の方の「年」は西暦で表示されます。</t>
    <rPh sb="3" eb="5">
      <t>ニュウリョク</t>
    </rPh>
    <rPh sb="5" eb="6">
      <t>ラン</t>
    </rPh>
    <rPh sb="9" eb="11">
      <t>ニュウリョク</t>
    </rPh>
    <rPh sb="13" eb="15">
      <t>ヒヅケ</t>
    </rPh>
    <rPh sb="19" eb="21">
      <t>ワレキ</t>
    </rPh>
    <rPh sb="22" eb="24">
      <t>ヒョウジ</t>
    </rPh>
    <rPh sb="30" eb="32">
      <t>ヒョウカ</t>
    </rPh>
    <rPh sb="32" eb="35">
      <t>メイサイショ</t>
    </rPh>
    <rPh sb="36" eb="37">
      <t>ホウ</t>
    </rPh>
    <rPh sb="39" eb="40">
      <t>ネン</t>
    </rPh>
    <rPh sb="42" eb="44">
      <t>セイレキ</t>
    </rPh>
    <rPh sb="45" eb="47">
      <t>ヒョウジ</t>
    </rPh>
    <phoneticPr fontId="6"/>
  </si>
  <si>
    <r>
      <t>配偶者居住権の設定年月日とは、遺贈による設定の場合は「相続開始年月日」を入れますが、</t>
    </r>
    <r>
      <rPr>
        <b/>
        <sz val="11"/>
        <rFont val="ＭＳ Ｐゴシック"/>
        <family val="3"/>
        <charset val="128"/>
      </rPr>
      <t>遺産分割による設定</t>
    </r>
    <r>
      <rPr>
        <sz val="11"/>
        <rFont val="ＭＳ Ｐゴシック"/>
        <family val="3"/>
        <charset val="128"/>
      </rPr>
      <t>の</t>
    </r>
    <rPh sb="15" eb="17">
      <t>イゾウ</t>
    </rPh>
    <rPh sb="20" eb="22">
      <t>セッテイ</t>
    </rPh>
    <rPh sb="23" eb="25">
      <t>バアイ</t>
    </rPh>
    <rPh sb="27" eb="29">
      <t>ソウゾク</t>
    </rPh>
    <rPh sb="29" eb="31">
      <t>カイシ</t>
    </rPh>
    <rPh sb="31" eb="34">
      <t>ネンガッピ</t>
    </rPh>
    <rPh sb="36" eb="37">
      <t>イ</t>
    </rPh>
    <rPh sb="42" eb="44">
      <t>イサン</t>
    </rPh>
    <rPh sb="44" eb="46">
      <t>ブンカツ</t>
    </rPh>
    <rPh sb="49" eb="51">
      <t>セッテイ</t>
    </rPh>
    <phoneticPr fontId="16"/>
  </si>
  <si>
    <r>
      <t>場合は、</t>
    </r>
    <r>
      <rPr>
        <sz val="11"/>
        <color rgb="FF0000FF"/>
        <rFont val="ＭＳ Ｐゴシック"/>
        <family val="3"/>
        <charset val="128"/>
      </rPr>
      <t>分割が行われた年月日（分割協議等の成立の日）</t>
    </r>
    <r>
      <rPr>
        <sz val="11"/>
        <rFont val="ＭＳ Ｐゴシック"/>
        <family val="3"/>
        <charset val="128"/>
      </rPr>
      <t>になりますので、注意してください。</t>
    </r>
    <rPh sb="0" eb="2">
      <t>バアイ</t>
    </rPh>
    <rPh sb="4" eb="6">
      <t>ブンカツ</t>
    </rPh>
    <rPh sb="7" eb="8">
      <t>オコナ</t>
    </rPh>
    <rPh sb="11" eb="14">
      <t>ネンガッピ</t>
    </rPh>
    <rPh sb="15" eb="17">
      <t>ブンカツ</t>
    </rPh>
    <rPh sb="17" eb="19">
      <t>キョウギ</t>
    </rPh>
    <rPh sb="19" eb="20">
      <t>トウ</t>
    </rPh>
    <rPh sb="21" eb="23">
      <t>セイリツ</t>
    </rPh>
    <rPh sb="24" eb="25">
      <t>ヒ</t>
    </rPh>
    <rPh sb="34" eb="36">
      <t>チュウイ</t>
    </rPh>
    <phoneticPr fontId="16"/>
  </si>
  <si>
    <t>(2)　各欄の入力</t>
    <rPh sb="4" eb="6">
      <t>カクラン</t>
    </rPh>
    <rPh sb="7" eb="9">
      <t>ニュウリョク</t>
    </rPh>
    <phoneticPr fontId="16"/>
  </si>
  <si>
    <t xml:space="preserve">  このExcel配偶者居住権等の評価明細書は、Microsoft® Excel® 2013で作成しています。（拡張子.xｌsx）</t>
    <rPh sb="9" eb="12">
      <t>ハイグウシャ</t>
    </rPh>
    <rPh sb="12" eb="15">
      <t>キョジュウケン</t>
    </rPh>
    <rPh sb="15" eb="16">
      <t>トウ</t>
    </rPh>
    <rPh sb="17" eb="19">
      <t>ヒョウカ</t>
    </rPh>
    <rPh sb="19" eb="22">
      <t>メイサイショ</t>
    </rPh>
    <rPh sb="47" eb="49">
      <t>サクセイ</t>
    </rPh>
    <rPh sb="56" eb="59">
      <t>カクチョウシ</t>
    </rPh>
    <phoneticPr fontId="16"/>
  </si>
  <si>
    <r>
      <t>なお、建物が</t>
    </r>
    <r>
      <rPr>
        <u/>
        <sz val="11"/>
        <rFont val="ＭＳ Ｐゴシック"/>
        <family val="3"/>
        <charset val="128"/>
      </rPr>
      <t>増改築された場合</t>
    </r>
    <r>
      <rPr>
        <sz val="11"/>
        <rFont val="ＭＳ Ｐゴシック"/>
        <family val="3"/>
        <charset val="128"/>
      </rPr>
      <t>であっても、</t>
    </r>
    <r>
      <rPr>
        <sz val="11"/>
        <color rgb="FF0000FF"/>
        <rFont val="ＭＳ Ｐゴシック"/>
        <family val="3"/>
        <charset val="128"/>
      </rPr>
      <t>（当初の）新築された年月日</t>
    </r>
    <r>
      <rPr>
        <sz val="11"/>
        <rFont val="ＭＳ Ｐゴシック"/>
        <family val="3"/>
        <charset val="128"/>
      </rPr>
      <t>を入れてください。</t>
    </r>
    <phoneticPr fontId="16"/>
  </si>
  <si>
    <t>「所有者」欄の「被相続人の氏名」、「（物件の）所在地番（及び）住居表示」をそれぞれ入力します。</t>
    <rPh sb="1" eb="3">
      <t>ショユウ</t>
    </rPh>
    <rPh sb="3" eb="4">
      <t>シャ</t>
    </rPh>
    <rPh sb="5" eb="6">
      <t>ラン</t>
    </rPh>
    <rPh sb="8" eb="9">
      <t>ヒ</t>
    </rPh>
    <rPh sb="9" eb="11">
      <t>ソウゾク</t>
    </rPh>
    <rPh sb="11" eb="12">
      <t>ニン</t>
    </rPh>
    <rPh sb="13" eb="15">
      <t>シメイ</t>
    </rPh>
    <rPh sb="19" eb="21">
      <t>ブッケン</t>
    </rPh>
    <rPh sb="23" eb="25">
      <t>ショザイ</t>
    </rPh>
    <rPh sb="25" eb="27">
      <t>チバン</t>
    </rPh>
    <rPh sb="28" eb="29">
      <t>オヨ</t>
    </rPh>
    <rPh sb="31" eb="33">
      <t>ジュウキョ</t>
    </rPh>
    <rPh sb="33" eb="35">
      <t>ヒョウジ</t>
    </rPh>
    <rPh sb="41" eb="43">
      <t>ニュウリョク</t>
    </rPh>
    <phoneticPr fontId="6"/>
  </si>
  <si>
    <r>
      <t>被相続人の</t>
    </r>
    <r>
      <rPr>
        <u/>
        <sz val="11"/>
        <rFont val="ＭＳ Ｐゴシック"/>
        <family val="3"/>
        <charset val="128"/>
      </rPr>
      <t>単独所有の場合</t>
    </r>
    <r>
      <rPr>
        <sz val="11"/>
        <rFont val="ＭＳ Ｐゴシック"/>
        <family val="3"/>
        <charset val="128"/>
      </rPr>
      <t>には、</t>
    </r>
    <r>
      <rPr>
        <sz val="11"/>
        <color rgb="FF0000FF"/>
        <rFont val="ＭＳ Ｐゴシック"/>
        <family val="3"/>
        <charset val="128"/>
      </rPr>
      <t>分子・分母とも必ず「１」を入力</t>
    </r>
    <r>
      <rPr>
        <sz val="11"/>
        <rFont val="ＭＳ Ｐゴシック"/>
        <family val="3"/>
        <charset val="128"/>
      </rPr>
      <t>してください。</t>
    </r>
    <rPh sb="0" eb="1">
      <t>ヒ</t>
    </rPh>
    <rPh sb="1" eb="3">
      <t>ソウゾク</t>
    </rPh>
    <rPh sb="3" eb="4">
      <t>ニン</t>
    </rPh>
    <rPh sb="5" eb="7">
      <t>タンドク</t>
    </rPh>
    <rPh sb="7" eb="9">
      <t>ショユウ</t>
    </rPh>
    <rPh sb="10" eb="12">
      <t>バアイ</t>
    </rPh>
    <rPh sb="15" eb="17">
      <t>ブンシ</t>
    </rPh>
    <rPh sb="18" eb="20">
      <t>ブンボ</t>
    </rPh>
    <rPh sb="28" eb="30">
      <t>ニュウリョク</t>
    </rPh>
    <phoneticPr fontId="6"/>
  </si>
  <si>
    <t>配偶者が建物の持分を有している場合には、「配偶者氏名」と配偶者の持分割合を（分数により）入力してください。</t>
    <rPh sb="0" eb="3">
      <t>ハイグウシャ</t>
    </rPh>
    <rPh sb="4" eb="6">
      <t>タテモノ</t>
    </rPh>
    <rPh sb="7" eb="9">
      <t>モチブン</t>
    </rPh>
    <rPh sb="10" eb="11">
      <t>ユウ</t>
    </rPh>
    <rPh sb="15" eb="17">
      <t>バアイ</t>
    </rPh>
    <rPh sb="21" eb="24">
      <t>ハイグウシャ</t>
    </rPh>
    <rPh sb="24" eb="26">
      <t>シメイ</t>
    </rPh>
    <rPh sb="28" eb="31">
      <t>ハイグウシャ</t>
    </rPh>
    <rPh sb="32" eb="34">
      <t>モチブン</t>
    </rPh>
    <rPh sb="34" eb="36">
      <t>ワリアイ</t>
    </rPh>
    <rPh sb="38" eb="40">
      <t>ブンスウ</t>
    </rPh>
    <rPh sb="44" eb="46">
      <t>ニュウリョク</t>
    </rPh>
    <phoneticPr fontId="6"/>
  </si>
  <si>
    <t>※配偶者が建物の共有持分を有する場合、被相続人と配偶者の持分の計は必ず「１」になるはずです。</t>
    <rPh sb="1" eb="4">
      <t>ハイグウシャ</t>
    </rPh>
    <rPh sb="5" eb="7">
      <t>タテモノ</t>
    </rPh>
    <rPh sb="8" eb="10">
      <t>キョウユウ</t>
    </rPh>
    <rPh sb="10" eb="11">
      <t>モ</t>
    </rPh>
    <rPh sb="11" eb="12">
      <t>ブン</t>
    </rPh>
    <rPh sb="13" eb="14">
      <t>ユウ</t>
    </rPh>
    <rPh sb="16" eb="18">
      <t>バアイ</t>
    </rPh>
    <rPh sb="19" eb="20">
      <t>ヒ</t>
    </rPh>
    <rPh sb="20" eb="22">
      <t>ソウゾク</t>
    </rPh>
    <rPh sb="22" eb="23">
      <t>ニン</t>
    </rPh>
    <rPh sb="24" eb="27">
      <t>ハイグウシャ</t>
    </rPh>
    <rPh sb="28" eb="30">
      <t>モチブン</t>
    </rPh>
    <rPh sb="31" eb="32">
      <t>ケイ</t>
    </rPh>
    <rPh sb="33" eb="34">
      <t>カナラ</t>
    </rPh>
    <phoneticPr fontId="6"/>
  </si>
  <si>
    <t>　右欄外に、その持分計が「１」になっているかチェックする欄がありますので、入力の参考にしてください。</t>
    <rPh sb="1" eb="2">
      <t>ミギ</t>
    </rPh>
    <rPh sb="2" eb="4">
      <t>ランガイ</t>
    </rPh>
    <rPh sb="8" eb="10">
      <t>モチブン</t>
    </rPh>
    <rPh sb="10" eb="11">
      <t>ケイ</t>
    </rPh>
    <rPh sb="28" eb="29">
      <t>ラン</t>
    </rPh>
    <rPh sb="37" eb="39">
      <t>ニュウリョク</t>
    </rPh>
    <rPh sb="40" eb="42">
      <t>サンコウ</t>
    </rPh>
    <phoneticPr fontId="6"/>
  </si>
  <si>
    <t>土地の共有者がいる場合には、適宜「共有者氏名」と共有者の持分割合を（分数により）入力してください。</t>
    <rPh sb="0" eb="2">
      <t>トチ</t>
    </rPh>
    <rPh sb="3" eb="6">
      <t>キョウユウシャ</t>
    </rPh>
    <rPh sb="9" eb="11">
      <t>バアイ</t>
    </rPh>
    <rPh sb="14" eb="16">
      <t>テキギ</t>
    </rPh>
    <rPh sb="17" eb="20">
      <t>キョウユウシャ</t>
    </rPh>
    <rPh sb="20" eb="22">
      <t>シメイ</t>
    </rPh>
    <rPh sb="24" eb="26">
      <t>キョウユウ</t>
    </rPh>
    <rPh sb="26" eb="27">
      <t>シャ</t>
    </rPh>
    <rPh sb="28" eb="30">
      <t>モチブン</t>
    </rPh>
    <rPh sb="30" eb="32">
      <t>ワリアイ</t>
    </rPh>
    <rPh sb="34" eb="36">
      <t>ブンスウ</t>
    </rPh>
    <rPh sb="40" eb="42">
      <t>ニュウリョク</t>
    </rPh>
    <phoneticPr fontId="6"/>
  </si>
  <si>
    <t>被相続人の、建物及び土地の「持分割合」を分数により（①、②欄にそれぞれ）入力します。</t>
    <rPh sb="0" eb="1">
      <t>ヒ</t>
    </rPh>
    <rPh sb="1" eb="3">
      <t>ソウゾク</t>
    </rPh>
    <rPh sb="3" eb="4">
      <t>ニン</t>
    </rPh>
    <rPh sb="6" eb="8">
      <t>タテモノ</t>
    </rPh>
    <rPh sb="8" eb="9">
      <t>オヨ</t>
    </rPh>
    <rPh sb="10" eb="12">
      <t>トチ</t>
    </rPh>
    <rPh sb="14" eb="16">
      <t>モチブン</t>
    </rPh>
    <rPh sb="16" eb="18">
      <t>ワリアイ</t>
    </rPh>
    <rPh sb="29" eb="30">
      <t>ラン</t>
    </rPh>
    <rPh sb="36" eb="38">
      <t>ニュウリョク</t>
    </rPh>
    <phoneticPr fontId="6"/>
  </si>
  <si>
    <r>
      <t>※居住建物が配偶者</t>
    </r>
    <r>
      <rPr>
        <sz val="10"/>
        <color rgb="FF0000FF"/>
        <rFont val="ＭＳ Ｐゴシック"/>
        <family val="3"/>
        <charset val="128"/>
      </rPr>
      <t>以外の者</t>
    </r>
    <r>
      <rPr>
        <sz val="10"/>
        <rFont val="ＭＳ Ｐゴシック"/>
        <family val="3"/>
        <charset val="128"/>
      </rPr>
      <t>と共有の場合には、</t>
    </r>
    <r>
      <rPr>
        <sz val="10"/>
        <color rgb="FFFF0000"/>
        <rFont val="ＭＳ Ｐゴシック"/>
        <family val="3"/>
        <charset val="128"/>
      </rPr>
      <t>配偶者居住権は設定できません。</t>
    </r>
    <phoneticPr fontId="6"/>
  </si>
  <si>
    <t>⑤、⑥欄にそれぞれの床面積を入力します。</t>
    <rPh sb="3" eb="4">
      <t>ラン</t>
    </rPh>
    <rPh sb="10" eb="13">
      <t>ユカメンセキ</t>
    </rPh>
    <rPh sb="14" eb="16">
      <t>ニュウリョク</t>
    </rPh>
    <phoneticPr fontId="6"/>
  </si>
  <si>
    <r>
      <t>※⑤欄は</t>
    </r>
    <r>
      <rPr>
        <u/>
        <sz val="11"/>
        <rFont val="ＭＳ Ｐゴシック"/>
        <family val="3"/>
        <charset val="128"/>
      </rPr>
      <t>賃貸部分</t>
    </r>
    <r>
      <rPr>
        <b/>
        <u/>
        <sz val="11"/>
        <color rgb="FF0000FF"/>
        <rFont val="ＭＳ Ｐゴシック"/>
        <family val="3"/>
        <charset val="128"/>
      </rPr>
      <t>以外</t>
    </r>
    <r>
      <rPr>
        <sz val="11"/>
        <rFont val="ＭＳ Ｐゴシック"/>
        <family val="3"/>
        <charset val="128"/>
      </rPr>
      <t>の床面積を入れます。したがって、賃貸部分がない場合には⑥欄と同じ値になります。</t>
    </r>
    <rPh sb="2" eb="3">
      <t>ラン</t>
    </rPh>
    <rPh sb="4" eb="6">
      <t>チンタイ</t>
    </rPh>
    <rPh sb="6" eb="8">
      <t>ブブン</t>
    </rPh>
    <rPh sb="8" eb="10">
      <t>イガイ</t>
    </rPh>
    <rPh sb="11" eb="14">
      <t>ユカメンセキ</t>
    </rPh>
    <rPh sb="15" eb="16">
      <t>イ</t>
    </rPh>
    <rPh sb="26" eb="28">
      <t>チンタイ</t>
    </rPh>
    <rPh sb="28" eb="30">
      <t>ブブン</t>
    </rPh>
    <rPh sb="33" eb="35">
      <t>バアイ</t>
    </rPh>
    <rPh sb="38" eb="39">
      <t>ラン</t>
    </rPh>
    <rPh sb="40" eb="41">
      <t>オナ</t>
    </rPh>
    <rPh sb="42" eb="43">
      <t>アタイ</t>
    </rPh>
    <phoneticPr fontId="6"/>
  </si>
  <si>
    <r>
      <t>　通常は建物の</t>
    </r>
    <r>
      <rPr>
        <sz val="11"/>
        <color rgb="FF0000FF"/>
        <rFont val="ＭＳ Ｐゴシック"/>
        <family val="3"/>
        <charset val="128"/>
      </rPr>
      <t>固定資産税評価額と同額</t>
    </r>
    <r>
      <rPr>
        <sz val="11"/>
        <rFont val="ＭＳ Ｐゴシック"/>
        <family val="3"/>
        <charset val="128"/>
      </rPr>
      <t>になります。</t>
    </r>
    <phoneticPr fontId="6"/>
  </si>
  <si>
    <t>⑩欄には、⑨の額を貸家評価減した額を入力します。</t>
    <rPh sb="1" eb="2">
      <t>ラン</t>
    </rPh>
    <phoneticPr fontId="6"/>
  </si>
  <si>
    <r>
      <t>　したがって建物の一部を</t>
    </r>
    <r>
      <rPr>
        <sz val="11"/>
        <color rgb="FF0000FF"/>
        <rFont val="ＭＳ Ｐゴシック"/>
        <family val="3"/>
        <charset val="128"/>
      </rPr>
      <t>賃貸に供していない場合</t>
    </r>
    <r>
      <rPr>
        <sz val="11"/>
        <rFont val="ＭＳ Ｐゴシック"/>
        <family val="3"/>
        <charset val="128"/>
      </rPr>
      <t>は</t>
    </r>
    <r>
      <rPr>
        <u/>
        <sz val="11"/>
        <rFont val="ＭＳ Ｐゴシック"/>
        <family val="3"/>
        <charset val="128"/>
      </rPr>
      <t>⑨と同額</t>
    </r>
    <r>
      <rPr>
        <sz val="11"/>
        <rFont val="ＭＳ Ｐゴシック"/>
        <family val="3"/>
        <charset val="128"/>
      </rPr>
      <t>になります。</t>
    </r>
    <phoneticPr fontId="6"/>
  </si>
  <si>
    <r>
      <t>⑫欄には、</t>
    </r>
    <r>
      <rPr>
        <u/>
        <sz val="11"/>
        <rFont val="ＭＳ Ｐゴシック"/>
        <family val="3"/>
        <charset val="128"/>
      </rPr>
      <t>建物すべてが自用</t>
    </r>
    <r>
      <rPr>
        <sz val="11"/>
        <rFont val="ＭＳ Ｐゴシック"/>
        <family val="3"/>
        <charset val="128"/>
      </rPr>
      <t>で、かつ</t>
    </r>
    <r>
      <rPr>
        <u/>
        <sz val="11"/>
        <rFont val="ＭＳ Ｐゴシック"/>
        <family val="3"/>
        <charset val="128"/>
      </rPr>
      <t>土地が単独所有</t>
    </r>
    <r>
      <rPr>
        <sz val="11"/>
        <rFont val="ＭＳ Ｐゴシック"/>
        <family val="3"/>
        <charset val="128"/>
      </rPr>
      <t>の場合の</t>
    </r>
    <r>
      <rPr>
        <b/>
        <sz val="11"/>
        <color rgb="FF0000FF"/>
        <rFont val="ＭＳ Ｐゴシック"/>
        <family val="3"/>
        <charset val="128"/>
      </rPr>
      <t>土地の</t>
    </r>
    <r>
      <rPr>
        <sz val="11"/>
        <rFont val="ＭＳ Ｐゴシック"/>
        <family val="3"/>
        <charset val="128"/>
      </rPr>
      <t>相続税評価額を入れます。</t>
    </r>
    <rPh sb="1" eb="2">
      <t>ラン</t>
    </rPh>
    <phoneticPr fontId="6"/>
  </si>
  <si>
    <r>
      <t>⑨欄には、建物すべてが</t>
    </r>
    <r>
      <rPr>
        <u/>
        <sz val="11"/>
        <rFont val="ＭＳ Ｐゴシック"/>
        <family val="3"/>
        <charset val="128"/>
      </rPr>
      <t>自用</t>
    </r>
    <r>
      <rPr>
        <sz val="11"/>
        <rFont val="ＭＳ Ｐゴシック"/>
        <family val="3"/>
        <charset val="128"/>
      </rPr>
      <t>で、かつ</t>
    </r>
    <r>
      <rPr>
        <u/>
        <sz val="11"/>
        <rFont val="ＭＳ Ｐゴシック"/>
        <family val="3"/>
        <charset val="128"/>
      </rPr>
      <t>単独所有の場合</t>
    </r>
    <r>
      <rPr>
        <sz val="11"/>
        <rFont val="ＭＳ Ｐゴシック"/>
        <family val="3"/>
        <charset val="128"/>
      </rPr>
      <t>の</t>
    </r>
    <r>
      <rPr>
        <b/>
        <sz val="11"/>
        <color rgb="FF0000FF"/>
        <rFont val="ＭＳ Ｐゴシック"/>
        <family val="3"/>
        <charset val="128"/>
      </rPr>
      <t>建物の</t>
    </r>
    <r>
      <rPr>
        <sz val="11"/>
        <rFont val="ＭＳ Ｐゴシック"/>
        <family val="3"/>
        <charset val="128"/>
      </rPr>
      <t>相続税評価額を入れます。</t>
    </r>
    <rPh sb="1" eb="2">
      <t>ラン</t>
    </rPh>
    <rPh sb="25" eb="27">
      <t>タテモノ</t>
    </rPh>
    <phoneticPr fontId="6"/>
  </si>
  <si>
    <t>⑬欄には、⑫の額を貸家建付地等の評価減をした額を入力します。</t>
    <rPh sb="1" eb="2">
      <t>ラン</t>
    </rPh>
    <phoneticPr fontId="6"/>
  </si>
  <si>
    <r>
      <t>　したがって建物の一部を</t>
    </r>
    <r>
      <rPr>
        <sz val="11"/>
        <color rgb="FF0000FF"/>
        <rFont val="ＭＳ Ｐゴシック"/>
        <family val="3"/>
        <charset val="128"/>
      </rPr>
      <t>賃貸に供していない場合</t>
    </r>
    <r>
      <rPr>
        <sz val="11"/>
        <rFont val="ＭＳ Ｐゴシック"/>
        <family val="3"/>
        <charset val="128"/>
      </rPr>
      <t>は</t>
    </r>
    <r>
      <rPr>
        <u/>
        <sz val="11"/>
        <rFont val="ＭＳ Ｐゴシック"/>
        <family val="3"/>
        <charset val="128"/>
      </rPr>
      <t>⑫と同額</t>
    </r>
    <r>
      <rPr>
        <sz val="11"/>
        <rFont val="ＭＳ Ｐゴシック"/>
        <family val="3"/>
        <charset val="128"/>
      </rPr>
      <t>になります。</t>
    </r>
    <phoneticPr fontId="6"/>
  </si>
  <si>
    <t>　路線価地域の場合には、通常「土地の評価明細書（第１表）」で評価計算した金額を入れます。</t>
    <rPh sb="1" eb="4">
      <t>ロセンカ</t>
    </rPh>
    <rPh sb="4" eb="6">
      <t>チイキ</t>
    </rPh>
    <rPh sb="7" eb="9">
      <t>バアイ</t>
    </rPh>
    <rPh sb="12" eb="14">
      <t>ツウジョウ</t>
    </rPh>
    <rPh sb="15" eb="17">
      <t>トチ</t>
    </rPh>
    <rPh sb="18" eb="20">
      <t>ヒョウカ</t>
    </rPh>
    <rPh sb="20" eb="23">
      <t>メイサイショ</t>
    </rPh>
    <rPh sb="24" eb="25">
      <t>ダイ</t>
    </rPh>
    <rPh sb="26" eb="27">
      <t>ヒョウ</t>
    </rPh>
    <rPh sb="30" eb="32">
      <t>ヒョウカ</t>
    </rPh>
    <rPh sb="32" eb="34">
      <t>ケイサン</t>
    </rPh>
    <rPh sb="36" eb="38">
      <t>キンガク</t>
    </rPh>
    <rPh sb="39" eb="40">
      <t>イ</t>
    </rPh>
    <phoneticPr fontId="6"/>
  </si>
  <si>
    <r>
      <t>※①、②、⑤、⑥、⑨、⑩、⑫、⑬の各欄は、</t>
    </r>
    <r>
      <rPr>
        <b/>
        <sz val="11"/>
        <color rgb="FFFF0000"/>
        <rFont val="ＭＳ Ｐゴシック"/>
        <family val="3"/>
        <charset val="128"/>
      </rPr>
      <t>すべて必須入力</t>
    </r>
    <r>
      <rPr>
        <sz val="11"/>
        <color rgb="FFFF0000"/>
        <rFont val="ＭＳ Ｐゴシック"/>
        <family val="3"/>
        <charset val="128"/>
      </rPr>
      <t>欄です。</t>
    </r>
    <rPh sb="17" eb="19">
      <t>カクラン</t>
    </rPh>
    <rPh sb="24" eb="26">
      <t>ヒッスウ</t>
    </rPh>
    <rPh sb="26" eb="28">
      <t>ニュウリョク</t>
    </rPh>
    <rPh sb="28" eb="29">
      <t>ラン</t>
    </rPh>
    <phoneticPr fontId="16"/>
  </si>
  <si>
    <t>Ⓐ欄には、建物の建築年月日を入力してください。</t>
    <rPh sb="1" eb="2">
      <t>ラン</t>
    </rPh>
    <rPh sb="5" eb="7">
      <t>タテモノ</t>
    </rPh>
    <rPh sb="8" eb="10">
      <t>ケンチク</t>
    </rPh>
    <rPh sb="10" eb="13">
      <t>ネンガッピ</t>
    </rPh>
    <rPh sb="14" eb="16">
      <t>ニュウリョク</t>
    </rPh>
    <phoneticPr fontId="16"/>
  </si>
  <si>
    <t>Ⓑ欄には、配偶者居住権の設定年月日を入力してください。</t>
    <rPh sb="1" eb="2">
      <t>ラン</t>
    </rPh>
    <rPh sb="5" eb="11">
      <t>ハイグウシャキョジュウケン</t>
    </rPh>
    <rPh sb="12" eb="14">
      <t>セッテイ</t>
    </rPh>
    <rPh sb="14" eb="17">
      <t>ネンガッピ</t>
    </rPh>
    <rPh sb="18" eb="20">
      <t>ニュウリョク</t>
    </rPh>
    <phoneticPr fontId="16"/>
  </si>
  <si>
    <r>
      <t>Ⓒ欄には、配偶者居住権の</t>
    </r>
    <r>
      <rPr>
        <u/>
        <sz val="11"/>
        <rFont val="ＭＳ Ｐゴシック"/>
        <family val="3"/>
        <charset val="128"/>
      </rPr>
      <t>存続期間満了日</t>
    </r>
    <r>
      <rPr>
        <sz val="11"/>
        <rFont val="ＭＳ Ｐゴシック"/>
        <family val="3"/>
        <charset val="128"/>
      </rPr>
      <t>を入れますが、存続期間が</t>
    </r>
    <r>
      <rPr>
        <u/>
        <sz val="11"/>
        <rFont val="ＭＳ Ｐゴシック"/>
        <family val="3"/>
        <charset val="128"/>
      </rPr>
      <t>「終身」の場合</t>
    </r>
    <r>
      <rPr>
        <sz val="11"/>
        <rFont val="ＭＳ Ｐゴシック"/>
        <family val="3"/>
        <charset val="128"/>
      </rPr>
      <t>は、</t>
    </r>
    <r>
      <rPr>
        <sz val="11"/>
        <color rgb="FFFF0000"/>
        <rFont val="ＭＳ Ｐゴシック"/>
        <family val="3"/>
        <charset val="128"/>
      </rPr>
      <t>この欄は空欄としてください</t>
    </r>
    <r>
      <rPr>
        <sz val="11"/>
        <rFont val="ＭＳ Ｐゴシック"/>
        <family val="3"/>
        <charset val="128"/>
      </rPr>
      <t>。</t>
    </r>
    <rPh sb="1" eb="2">
      <t>ラン</t>
    </rPh>
    <rPh sb="5" eb="11">
      <t>ハイグウシャキョジュウケン</t>
    </rPh>
    <rPh sb="12" eb="14">
      <t>ソンゾク</t>
    </rPh>
    <rPh sb="14" eb="16">
      <t>キカン</t>
    </rPh>
    <rPh sb="16" eb="18">
      <t>マンリョウ</t>
    </rPh>
    <rPh sb="18" eb="19">
      <t>ビ</t>
    </rPh>
    <rPh sb="20" eb="21">
      <t>イ</t>
    </rPh>
    <rPh sb="26" eb="28">
      <t>ソンゾク</t>
    </rPh>
    <rPh sb="28" eb="30">
      <t>キカン</t>
    </rPh>
    <rPh sb="32" eb="34">
      <t>シュウシン</t>
    </rPh>
    <rPh sb="36" eb="38">
      <t>バアイ</t>
    </rPh>
    <rPh sb="42" eb="43">
      <t>ラン</t>
    </rPh>
    <rPh sb="44" eb="46">
      <t>クウラン</t>
    </rPh>
    <phoneticPr fontId="16"/>
  </si>
  <si>
    <r>
      <t>Ⓓ欄には、</t>
    </r>
    <r>
      <rPr>
        <sz val="11"/>
        <color rgb="FF0000FF"/>
        <rFont val="ＭＳ Ｐゴシック"/>
        <family val="3"/>
        <charset val="128"/>
      </rPr>
      <t>配偶者の</t>
    </r>
    <r>
      <rPr>
        <sz val="11"/>
        <rFont val="ＭＳ Ｐゴシック"/>
        <family val="3"/>
        <charset val="128"/>
      </rPr>
      <t>生年月日を入力してください。（被相続人の生年月日ではありませんので注意してください。）</t>
    </r>
    <rPh sb="1" eb="2">
      <t>ラン</t>
    </rPh>
    <rPh sb="5" eb="8">
      <t>ハイグウシャ</t>
    </rPh>
    <rPh sb="9" eb="11">
      <t>セイネン</t>
    </rPh>
    <rPh sb="11" eb="13">
      <t>ガッピ</t>
    </rPh>
    <rPh sb="14" eb="16">
      <t>ニュウリョク</t>
    </rPh>
    <rPh sb="24" eb="25">
      <t>ヒ</t>
    </rPh>
    <rPh sb="25" eb="27">
      <t>ソウゾク</t>
    </rPh>
    <rPh sb="27" eb="28">
      <t>ニン</t>
    </rPh>
    <rPh sb="29" eb="31">
      <t>セイネン</t>
    </rPh>
    <rPh sb="31" eb="33">
      <t>ガッピ</t>
    </rPh>
    <rPh sb="42" eb="44">
      <t>チュウイ</t>
    </rPh>
    <phoneticPr fontId="16"/>
  </si>
  <si>
    <r>
      <rPr>
        <sz val="11"/>
        <color rgb="FFFF0000"/>
        <rFont val="ＭＳ Ｐゴシック"/>
        <family val="3"/>
        <charset val="128"/>
      </rPr>
      <t>※Ⓐ、Ⓑ、Ⓓの日付は</t>
    </r>
    <r>
      <rPr>
        <b/>
        <sz val="11"/>
        <color rgb="FFFF0000"/>
        <rFont val="ＭＳ Ｐゴシック"/>
        <family val="3"/>
        <charset val="128"/>
      </rPr>
      <t>必須入力</t>
    </r>
    <r>
      <rPr>
        <sz val="11"/>
        <color rgb="FFFF0000"/>
        <rFont val="ＭＳ Ｐゴシック"/>
        <family val="3"/>
        <charset val="128"/>
      </rPr>
      <t>です。</t>
    </r>
    <rPh sb="7" eb="9">
      <t>ヒヅケ</t>
    </rPh>
    <rPh sb="10" eb="12">
      <t>ヒッスウ</t>
    </rPh>
    <rPh sb="12" eb="14">
      <t>ニュウリョク</t>
    </rPh>
    <phoneticPr fontId="16"/>
  </si>
  <si>
    <t>⑨、⑩、⑫、⑬の各欄の金額の詳細、及び「配偶者居住権等の評価明細書」の記載方法等の詳細については、</t>
    <rPh sb="11" eb="13">
      <t>キンガク</t>
    </rPh>
    <rPh sb="14" eb="16">
      <t>ショウサイ</t>
    </rPh>
    <rPh sb="17" eb="18">
      <t>オヨ</t>
    </rPh>
    <rPh sb="20" eb="27">
      <t>ハイグウシャキョジュウケントウ</t>
    </rPh>
    <rPh sb="28" eb="30">
      <t>ヒョウカ</t>
    </rPh>
    <rPh sb="30" eb="33">
      <t>メイサイショ</t>
    </rPh>
    <rPh sb="35" eb="37">
      <t>キサイ</t>
    </rPh>
    <rPh sb="37" eb="39">
      <t>ホウホウ</t>
    </rPh>
    <rPh sb="39" eb="40">
      <t>トウ</t>
    </rPh>
    <rPh sb="41" eb="43">
      <t>ショウサイ</t>
    </rPh>
    <phoneticPr fontId="6"/>
  </si>
  <si>
    <t>https://www.nta.go.jp/law/joho-zeikaishaku/hyoka/200701/01.htm</t>
    <phoneticPr fontId="6"/>
  </si>
  <si>
    <r>
      <t xml:space="preserve">  このExcel配偶者居住権等の評価明細書は、配偶者居住権が</t>
    </r>
    <r>
      <rPr>
        <u/>
        <sz val="11"/>
        <color rgb="FFFF0000"/>
        <rFont val="ＭＳ Ｐゴシック"/>
        <family val="3"/>
        <charset val="128"/>
      </rPr>
      <t>設定されている建物等</t>
    </r>
    <r>
      <rPr>
        <sz val="11"/>
        <color rgb="FFFF0000"/>
        <rFont val="ＭＳ Ｐゴシック"/>
        <family val="3"/>
        <charset val="128"/>
      </rPr>
      <t>を</t>
    </r>
    <r>
      <rPr>
        <b/>
        <sz val="11"/>
        <color rgb="FFFF0000"/>
        <rFont val="ＭＳ Ｐゴシック"/>
        <family val="3"/>
        <charset val="128"/>
      </rPr>
      <t>２次相続</t>
    </r>
    <r>
      <rPr>
        <sz val="11"/>
        <color rgb="FFFF0000"/>
        <rFont val="ＭＳ Ｐゴシック"/>
        <family val="3"/>
        <charset val="128"/>
      </rPr>
      <t>や</t>
    </r>
    <r>
      <rPr>
        <b/>
        <sz val="11"/>
        <color rgb="FFFF0000"/>
        <rFont val="ＭＳ Ｐゴシック"/>
        <family val="3"/>
        <charset val="128"/>
      </rPr>
      <t>贈与により取得</t>
    </r>
    <r>
      <rPr>
        <sz val="11"/>
        <color rgb="FFFF0000"/>
        <rFont val="ＭＳ Ｐゴシック"/>
        <family val="3"/>
        <charset val="128"/>
      </rPr>
      <t>した場合の</t>
    </r>
    <rPh sb="9" eb="12">
      <t>ハイグウシャ</t>
    </rPh>
    <rPh sb="12" eb="15">
      <t>キョジュウケン</t>
    </rPh>
    <rPh sb="15" eb="16">
      <t>トウ</t>
    </rPh>
    <rPh sb="17" eb="19">
      <t>ヒョウカ</t>
    </rPh>
    <rPh sb="19" eb="22">
      <t>メイサイショ</t>
    </rPh>
    <rPh sb="24" eb="27">
      <t>ハイグウシャ</t>
    </rPh>
    <rPh sb="27" eb="30">
      <t>キョジュウケン</t>
    </rPh>
    <rPh sb="31" eb="33">
      <t>セッテイ</t>
    </rPh>
    <rPh sb="38" eb="40">
      <t>タテモノ</t>
    </rPh>
    <rPh sb="40" eb="41">
      <t>トウ</t>
    </rPh>
    <rPh sb="43" eb="44">
      <t>ジ</t>
    </rPh>
    <rPh sb="44" eb="46">
      <t>ソウゾク</t>
    </rPh>
    <rPh sb="47" eb="49">
      <t>ゾウヨ</t>
    </rPh>
    <rPh sb="52" eb="54">
      <t>シュトク</t>
    </rPh>
    <rPh sb="56" eb="58">
      <t>バアイ</t>
    </rPh>
    <phoneticPr fontId="16"/>
  </si>
  <si>
    <r>
      <rPr>
        <u/>
        <sz val="11"/>
        <rFont val="ＭＳ Ｐゴシック"/>
        <family val="3"/>
        <charset val="128"/>
      </rPr>
      <t>した</t>
    </r>
    <r>
      <rPr>
        <b/>
        <u/>
        <sz val="11"/>
        <rFont val="ＭＳ Ｐゴシック"/>
        <family val="3"/>
        <charset val="128"/>
      </rPr>
      <t>日</t>
    </r>
    <r>
      <rPr>
        <sz val="11"/>
        <rFont val="ＭＳ Ｐゴシック"/>
        <family val="3"/>
        <charset val="128"/>
      </rPr>
      <t>により計算します。）</t>
    </r>
    <rPh sb="2" eb="3">
      <t>ヒ</t>
    </rPh>
    <rPh sb="6" eb="8">
      <t>ケイサン</t>
    </rPh>
    <phoneticPr fontId="16"/>
  </si>
  <si>
    <r>
      <t>計算には（直接）対応しておりません。</t>
    </r>
    <r>
      <rPr>
        <sz val="11"/>
        <rFont val="ＭＳ Ｐゴシック"/>
        <family val="3"/>
        <charset val="128"/>
      </rPr>
      <t>（その場合には下記日付データⒷを、配偶者居住権設定日ではなく、</t>
    </r>
    <r>
      <rPr>
        <u/>
        <sz val="11"/>
        <rFont val="ＭＳ Ｐゴシック"/>
        <family val="3"/>
        <charset val="128"/>
      </rPr>
      <t>２次相続や贈与で取得</t>
    </r>
    <rPh sb="0" eb="2">
      <t>ケイサン</t>
    </rPh>
    <rPh sb="5" eb="7">
      <t>チョクセツ</t>
    </rPh>
    <rPh sb="8" eb="10">
      <t>タイオウ</t>
    </rPh>
    <rPh sb="21" eb="23">
      <t>バアイ</t>
    </rPh>
    <rPh sb="25" eb="27">
      <t>カキ</t>
    </rPh>
    <rPh sb="27" eb="29">
      <t>ヒヅケ</t>
    </rPh>
    <rPh sb="35" eb="38">
      <t>ハイグウシャ</t>
    </rPh>
    <rPh sb="38" eb="41">
      <t>キョジュウケン</t>
    </rPh>
    <rPh sb="41" eb="44">
      <t>セッテイビ</t>
    </rPh>
    <rPh sb="50" eb="51">
      <t>ジ</t>
    </rPh>
    <rPh sb="51" eb="53">
      <t>ソウゾク</t>
    </rPh>
    <rPh sb="54" eb="56">
      <t>ゾウヨ</t>
    </rPh>
    <rPh sb="57" eb="59">
      <t>シュトク</t>
    </rPh>
    <phoneticPr fontId="16"/>
  </si>
  <si>
    <t>○○市○○町１－１</t>
    <rPh sb="5" eb="6">
      <t>チョウ</t>
    </rPh>
    <phoneticPr fontId="6"/>
  </si>
  <si>
    <t>○○市○○町１－１</t>
    <phoneticPr fontId="6"/>
  </si>
  <si>
    <t>(3)　その他</t>
    <rPh sb="6" eb="7">
      <t>タ</t>
    </rPh>
    <phoneticPr fontId="16"/>
  </si>
  <si>
    <t>土地の取得者ごとに評価単位を分けて評価するために、当評価明細書を複数枚使用するときなどのために用意したものです。</t>
    <rPh sb="0" eb="2">
      <t>トチ</t>
    </rPh>
    <rPh sb="3" eb="6">
      <t>シュトクシャ</t>
    </rPh>
    <rPh sb="9" eb="11">
      <t>ヒョウカ</t>
    </rPh>
    <rPh sb="11" eb="13">
      <t>タンイ</t>
    </rPh>
    <rPh sb="14" eb="15">
      <t>ワ</t>
    </rPh>
    <rPh sb="17" eb="19">
      <t>ヒョウカ</t>
    </rPh>
    <rPh sb="25" eb="26">
      <t>トウ</t>
    </rPh>
    <rPh sb="26" eb="28">
      <t>ヒョウカ</t>
    </rPh>
    <rPh sb="28" eb="31">
      <t>メイサイショ</t>
    </rPh>
    <rPh sb="32" eb="35">
      <t>フクスウマイ</t>
    </rPh>
    <rPh sb="35" eb="37">
      <t>シヨウ</t>
    </rPh>
    <rPh sb="47" eb="49">
      <t>ヨウイ</t>
    </rPh>
    <phoneticPr fontId="6"/>
  </si>
  <si>
    <r>
      <t>「配偶者居住権等の評価明細書（</t>
    </r>
    <r>
      <rPr>
        <sz val="11"/>
        <color rgb="FF0000FF"/>
        <rFont val="ＭＳ Ｐゴシック"/>
        <family val="3"/>
        <charset val="128"/>
      </rPr>
      <t>予備用</t>
    </r>
    <r>
      <rPr>
        <sz val="11"/>
        <rFont val="ＭＳ Ｐゴシック"/>
        <family val="3"/>
        <charset val="128"/>
      </rPr>
      <t>）」のシートは、２以上の筆からなる（１画地の）宅地を２以上の者が取得したような場合に、</t>
    </r>
    <rPh sb="1" eb="4">
      <t>ハイグウシャ</t>
    </rPh>
    <rPh sb="4" eb="7">
      <t>キョジュウケン</t>
    </rPh>
    <rPh sb="7" eb="8">
      <t>トウ</t>
    </rPh>
    <rPh sb="9" eb="11">
      <t>ヒョウカ</t>
    </rPh>
    <rPh sb="11" eb="14">
      <t>メイサイショ</t>
    </rPh>
    <rPh sb="15" eb="18">
      <t>ヨビヨウ</t>
    </rPh>
    <rPh sb="27" eb="29">
      <t>イジョウ</t>
    </rPh>
    <rPh sb="30" eb="31">
      <t>フデ</t>
    </rPh>
    <rPh sb="37" eb="39">
      <t>カクチ</t>
    </rPh>
    <rPh sb="41" eb="43">
      <t>タクチ</t>
    </rPh>
    <rPh sb="45" eb="47">
      <t>イジョウ</t>
    </rPh>
    <rPh sb="48" eb="49">
      <t>シャ</t>
    </rPh>
    <rPh sb="50" eb="52">
      <t>シュトク</t>
    </rPh>
    <rPh sb="57" eb="59">
      <t>バアイ</t>
    </rPh>
    <phoneticPr fontId="6"/>
  </si>
  <si>
    <t>（上記の、国税庁通達『「配偶者居住権等の評価に関する質疑応答事例」について（情報）』の問19（P47～）のケース）</t>
    <rPh sb="1" eb="3">
      <t>ジョウキ</t>
    </rPh>
    <rPh sb="5" eb="8">
      <t>コクゼイチョウ</t>
    </rPh>
    <rPh sb="8" eb="10">
      <t>ツウタツ</t>
    </rPh>
    <rPh sb="12" eb="15">
      <t>ハイグウシャ</t>
    </rPh>
    <rPh sb="15" eb="18">
      <t>キョジュウケン</t>
    </rPh>
    <rPh sb="18" eb="19">
      <t>トウ</t>
    </rPh>
    <rPh sb="20" eb="22">
      <t>ヒョウカ</t>
    </rPh>
    <rPh sb="23" eb="24">
      <t>カン</t>
    </rPh>
    <rPh sb="26" eb="28">
      <t>シツギ</t>
    </rPh>
    <rPh sb="28" eb="30">
      <t>オウトウ</t>
    </rPh>
    <rPh sb="30" eb="32">
      <t>ジレイ</t>
    </rPh>
    <rPh sb="38" eb="40">
      <t>ジョウホウ</t>
    </rPh>
    <rPh sb="43" eb="44">
      <t>トイ</t>
    </rPh>
    <phoneticPr fontId="6"/>
  </si>
  <si>
    <t>国税庁通達『「配偶者居住権等の評価に関する質疑応答事例」について（情報）』等を参照してください。</t>
    <rPh sb="0" eb="3">
      <t>コクゼイチョウ</t>
    </rPh>
    <rPh sb="3" eb="5">
      <t>ツウタツ</t>
    </rPh>
    <rPh sb="37" eb="38">
      <t>トウ</t>
    </rPh>
    <rPh sb="39" eb="41">
      <t>サンショウ</t>
    </rPh>
    <phoneticPr fontId="6"/>
  </si>
  <si>
    <t>入力は「令和〇年〇月〇日」という方法ではなく、たとえば『2023/1/1』または『R5/1/1』などと入力してください（半角英数）。</t>
    <rPh sb="51" eb="53">
      <t>ニュウリョク</t>
    </rPh>
    <phoneticPr fontId="6"/>
  </si>
  <si>
    <r>
      <t>このファイルは、</t>
    </r>
    <r>
      <rPr>
        <b/>
        <u/>
        <sz val="11"/>
        <color rgb="FF0000FF"/>
        <rFont val="ＭＳ Ｐゴシック"/>
        <family val="3"/>
        <charset val="128"/>
      </rPr>
      <t>令和５</t>
    </r>
    <r>
      <rPr>
        <u/>
        <sz val="11"/>
        <color rgb="FF0000FF"/>
        <rFont val="ＭＳ Ｐゴシック"/>
        <family val="3"/>
        <charset val="128"/>
      </rPr>
      <t>年1月1日以降の</t>
    </r>
    <r>
      <rPr>
        <sz val="11"/>
        <color rgb="FF0000FF"/>
        <rFont val="ＭＳ Ｐゴシック"/>
        <family val="3"/>
        <charset val="128"/>
      </rPr>
      <t xml:space="preserve">相続税や贈与税等の計算において、配偶者居住権等を
評価する際に使用するものです。（令和４年以前分の計算には使用できません）
</t>
    </r>
    <r>
      <rPr>
        <sz val="10"/>
        <color rgb="FF0000FF"/>
        <rFont val="ＭＳ Ｐゴシック"/>
        <family val="3"/>
        <charset val="128"/>
      </rPr>
      <t>（将来様式等の改定がされるか、厚生労働省の「完全生命表」が新規に公表されるまでは継続して使用できます。）</t>
    </r>
    <rPh sb="8" eb="10">
      <t>レイワ</t>
    </rPh>
    <rPh sb="11" eb="12">
      <t>ネン</t>
    </rPh>
    <rPh sb="13" eb="14">
      <t>ガツ</t>
    </rPh>
    <rPh sb="15" eb="18">
      <t>ニチイコウ</t>
    </rPh>
    <rPh sb="19" eb="22">
      <t>ソウゾクゼイ</t>
    </rPh>
    <rPh sb="23" eb="26">
      <t>ゾウヨゼイ</t>
    </rPh>
    <rPh sb="26" eb="27">
      <t>トウ</t>
    </rPh>
    <rPh sb="28" eb="30">
      <t>ケイサン</t>
    </rPh>
    <rPh sb="35" eb="38">
      <t>ハイグウシャ</t>
    </rPh>
    <rPh sb="38" eb="41">
      <t>キョジュウケン</t>
    </rPh>
    <rPh sb="41" eb="42">
      <t>トウ</t>
    </rPh>
    <rPh sb="50" eb="52">
      <t>シヨウ</t>
    </rPh>
    <rPh sb="60" eb="62">
      <t>レイワ</t>
    </rPh>
    <rPh sb="63" eb="64">
      <t>ネン</t>
    </rPh>
    <rPh sb="64" eb="66">
      <t>イゼン</t>
    </rPh>
    <rPh sb="66" eb="67">
      <t>ブン</t>
    </rPh>
    <rPh sb="68" eb="70">
      <t>ケイサン</t>
    </rPh>
    <rPh sb="72" eb="74">
      <t>シヨウ</t>
    </rPh>
    <rPh sb="82" eb="84">
      <t>ショウライ</t>
    </rPh>
    <rPh sb="84" eb="86">
      <t>ヨウシキ</t>
    </rPh>
    <rPh sb="86" eb="87">
      <t>トウ</t>
    </rPh>
    <rPh sb="88" eb="90">
      <t>カイテイ</t>
    </rPh>
    <rPh sb="96" eb="98">
      <t>コウセイ</t>
    </rPh>
    <rPh sb="98" eb="101">
      <t>ロウドウショウ</t>
    </rPh>
    <rPh sb="103" eb="105">
      <t>カンゼン</t>
    </rPh>
    <rPh sb="105" eb="107">
      <t>セイメイ</t>
    </rPh>
    <rPh sb="107" eb="108">
      <t>ヒョウ</t>
    </rPh>
    <rPh sb="110" eb="112">
      <t>シンキ</t>
    </rPh>
    <rPh sb="113" eb="115">
      <t>コウヒョウ</t>
    </rPh>
    <rPh sb="121" eb="123">
      <t>ケイゾク</t>
    </rPh>
    <rPh sb="125" eb="127">
      <t>シヨウ</t>
    </rPh>
    <phoneticPr fontId="16"/>
  </si>
  <si>
    <t>（令和五年一月一日以降用）</t>
    <rPh sb="1" eb="3">
      <t>レイワ</t>
    </rPh>
    <rPh sb="3" eb="4">
      <t>ゴ</t>
    </rPh>
    <rPh sb="4" eb="5">
      <t>ネン</t>
    </rPh>
    <rPh sb="5" eb="6">
      <t>イチ</t>
    </rPh>
    <rPh sb="6" eb="7">
      <t>ガツ</t>
    </rPh>
    <rPh sb="7" eb="9">
      <t>イチニチ</t>
    </rPh>
    <rPh sb="9" eb="11">
      <t>イコウ</t>
    </rPh>
    <rPh sb="11" eb="12">
      <t>ヨウ</t>
    </rPh>
    <phoneticPr fontId="6"/>
  </si>
  <si>
    <t>https://www.nta.go.jp/taxes/tetsuzuki/shinsei/annai/hyoka/annai/pdf/1470-16-2.pdf</t>
    <phoneticPr fontId="16"/>
  </si>
  <si>
    <t>https://www.nta.go.jp/taxes/tetsuzuki/shinsei/annai/hyoka/annai/pdf/1470-16-2.pdf</t>
    <phoneticPr fontId="16"/>
  </si>
  <si>
    <t>https://www.nta.go.jp/taxes/tetsuzuki/shinsei/annai/hyoka/annai/pdf/1470-16-2.pdf</t>
    <phoneticPr fontId="16"/>
  </si>
  <si>
    <t>《参考２》 第23回生命表（完全生命表）に基づく平均余命（「配偶者居住権の存続年数等」のⒷ）　</t>
    <phoneticPr fontId="6"/>
  </si>
  <si>
    <t>※令和４年３月２日公表（厚生労働省）</t>
    <rPh sb="1" eb="3">
      <t>レイワ</t>
    </rPh>
    <phoneticPr fontId="6"/>
  </si>
  <si>
    <t>　18ページの例によっています。（一部日付を変更）</t>
    <rPh sb="7" eb="8">
      <t>レイ</t>
    </rPh>
    <rPh sb="17" eb="19">
      <t>イチブ</t>
    </rPh>
    <rPh sb="19" eb="21">
      <t>ヒヅケ</t>
    </rPh>
    <rPh sb="22" eb="24">
      <t>ヘンコウ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</si>
</sst>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m"/>
    <numFmt numFmtId="178" formatCode="d"/>
    <numFmt numFmtId="179" formatCode="yyyy"/>
  </numFmts>
  <fonts count="59">
    <font>
      <sz val="11"/>
      <color theme="1"/>
      <name val="ＭＳ Ｐゴシック"/>
      <family val="2"/>
      <charset val="128"/>
    </font>
    <font>
      <sz val="11"/>
      <color theme="1"/>
      <name val="ＭＳ Ｐゴシック"/>
      <family val="2"/>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6"/>
      <name val="ＭＳ Ｐゴシック"/>
      <family val="2"/>
      <charset val="128"/>
    </font>
    <font>
      <sz val="8"/>
      <color theme="1"/>
      <name val="ＭＳ Ｐゴシック"/>
      <family val="3"/>
      <charset val="128"/>
    </font>
    <font>
      <sz val="10"/>
      <color theme="1"/>
      <name val="ＭＳ 明朝"/>
      <family val="1"/>
      <charset val="128"/>
    </font>
    <font>
      <sz val="8"/>
      <color theme="1"/>
      <name val="ＭＳ 明朝"/>
      <family val="1"/>
      <charset val="128"/>
    </font>
    <font>
      <sz val="6"/>
      <color theme="1"/>
      <name val="ＭＳ 明朝"/>
      <family val="1"/>
      <charset val="128"/>
    </font>
    <font>
      <sz val="9"/>
      <color theme="1"/>
      <name val="ＭＳ 明朝"/>
      <family val="1"/>
      <charset val="128"/>
    </font>
    <font>
      <sz val="10"/>
      <color theme="1"/>
      <name val="ＭＳ Ｐゴシック"/>
      <family val="3"/>
      <charset val="128"/>
    </font>
    <font>
      <sz val="9.5"/>
      <color theme="1"/>
      <name val="ＭＳ 明朝"/>
      <family val="1"/>
      <charset val="128"/>
    </font>
    <font>
      <sz val="7"/>
      <color theme="1"/>
      <name val="ＭＳ 明朝"/>
      <family val="1"/>
      <charset val="128"/>
    </font>
    <font>
      <sz val="9"/>
      <name val="ＭＳ ゴシック"/>
      <family val="3"/>
      <charset val="128"/>
    </font>
    <font>
      <sz val="6"/>
      <name val="ＭＳ Ｐゴシック"/>
      <family val="3"/>
      <charset val="128"/>
    </font>
    <font>
      <sz val="8.5"/>
      <color theme="1"/>
      <name val="ＭＳ 明朝"/>
      <family val="1"/>
      <charset val="128"/>
    </font>
    <font>
      <sz val="5"/>
      <color theme="1"/>
      <name val="ＭＳ 明朝"/>
      <family val="1"/>
      <charset val="128"/>
    </font>
    <font>
      <b/>
      <sz val="10"/>
      <color theme="1"/>
      <name val="ＭＳ 明朝"/>
      <family val="1"/>
      <charset val="128"/>
    </font>
    <font>
      <sz val="7.5"/>
      <color theme="1"/>
      <name val="ＭＳ 明朝"/>
      <family val="1"/>
      <charset val="128"/>
    </font>
    <font>
      <sz val="5.5"/>
      <color theme="1"/>
      <name val="ＭＳ 明朝"/>
      <family val="1"/>
      <charset val="128"/>
    </font>
    <font>
      <b/>
      <sz val="10"/>
      <color theme="1"/>
      <name val="ＭＳ ゴシック"/>
      <family val="3"/>
      <charset val="128"/>
    </font>
    <font>
      <b/>
      <sz val="9"/>
      <color theme="1"/>
      <name val="ＭＳ ゴシック"/>
      <family val="3"/>
      <charset val="128"/>
    </font>
    <font>
      <sz val="10"/>
      <color theme="1"/>
      <name val="ＭＳ Ｐゴシック"/>
      <family val="2"/>
      <charset val="128"/>
    </font>
    <font>
      <b/>
      <sz val="8"/>
      <color theme="1"/>
      <name val="ＭＳ ゴシック"/>
      <family val="3"/>
      <charset val="128"/>
    </font>
    <font>
      <u/>
      <sz val="11"/>
      <color theme="10"/>
      <name val="ＭＳ Ｐゴシック"/>
      <family val="2"/>
      <charset val="128"/>
    </font>
    <font>
      <u/>
      <sz val="8"/>
      <color theme="10"/>
      <name val="ＭＳ ゴシック"/>
      <family val="3"/>
      <charset val="128"/>
    </font>
    <font>
      <b/>
      <sz val="10.5"/>
      <color theme="1"/>
      <name val="ＭＳ ゴシック"/>
      <family val="3"/>
      <charset val="128"/>
    </font>
    <font>
      <b/>
      <sz val="8.5"/>
      <color theme="1"/>
      <name val="ＭＳ ゴシック"/>
      <family val="3"/>
      <charset val="128"/>
    </font>
    <font>
      <sz val="7.5"/>
      <color theme="1"/>
      <name val="ＭＳ ゴシック"/>
      <family val="3"/>
      <charset val="128"/>
    </font>
    <font>
      <b/>
      <sz val="12"/>
      <color theme="1"/>
      <name val="ＭＳ Ｐゴシック"/>
      <family val="3"/>
      <charset val="128"/>
    </font>
    <font>
      <b/>
      <sz val="7"/>
      <color indexed="81"/>
      <name val="ＭＳ Ｐゴシック"/>
      <family val="3"/>
      <charset val="128"/>
    </font>
    <font>
      <sz val="7"/>
      <color indexed="81"/>
      <name val="ＭＳ Ｐゴシック"/>
      <family val="3"/>
      <charset val="128"/>
    </font>
    <font>
      <u/>
      <sz val="7"/>
      <color indexed="81"/>
      <name val="ＭＳ Ｐゴシック"/>
      <family val="3"/>
      <charset val="128"/>
    </font>
    <font>
      <u/>
      <sz val="8"/>
      <color theme="10"/>
      <name val="ＭＳ Ｐゴシック"/>
      <family val="2"/>
      <charset val="128"/>
    </font>
    <font>
      <sz val="7"/>
      <color theme="1"/>
      <name val="ＭＳ ゴシック"/>
      <family val="3"/>
      <charset val="128"/>
    </font>
    <font>
      <sz val="7"/>
      <color rgb="FFFF0000"/>
      <name val="ＭＳ ゴシック"/>
      <family val="3"/>
      <charset val="128"/>
    </font>
    <font>
      <b/>
      <sz val="7"/>
      <color indexed="10"/>
      <name val="ＭＳ Ｐゴシック"/>
      <family val="3"/>
      <charset val="128"/>
    </font>
    <font>
      <b/>
      <sz val="7"/>
      <color indexed="12"/>
      <name val="ＭＳ Ｐゴシック"/>
      <family val="3"/>
      <charset val="128"/>
    </font>
    <font>
      <b/>
      <sz val="10"/>
      <color rgb="FFFF0000"/>
      <name val="ＭＳ ゴシック"/>
      <family val="3"/>
      <charset val="128"/>
    </font>
    <font>
      <sz val="11"/>
      <name val="ＭＳ Ｐゴシック"/>
      <family val="3"/>
      <charset val="128"/>
    </font>
    <font>
      <sz val="11"/>
      <color rgb="FF0000FF"/>
      <name val="ＭＳ Ｐゴシック"/>
      <family val="3"/>
      <charset val="128"/>
    </font>
    <font>
      <b/>
      <sz val="11"/>
      <name val="ＭＳ Ｐゴシック"/>
      <family val="3"/>
      <charset val="128"/>
    </font>
    <font>
      <sz val="11"/>
      <color rgb="FFFF0000"/>
      <name val="ＭＳ Ｐゴシック"/>
      <family val="3"/>
      <charset val="128"/>
    </font>
    <font>
      <b/>
      <sz val="11"/>
      <color rgb="FFFF0000"/>
      <name val="ＭＳ Ｐゴシック"/>
      <family val="3"/>
      <charset val="128"/>
    </font>
    <font>
      <sz val="10"/>
      <color rgb="FFFF0000"/>
      <name val="ＭＳ Ｐゴシック"/>
      <family val="3"/>
      <charset val="128"/>
    </font>
    <font>
      <u/>
      <sz val="11"/>
      <color theme="10"/>
      <name val="ＭＳ Ｐゴシック"/>
      <family val="3"/>
      <charset val="128"/>
    </font>
    <font>
      <u/>
      <sz val="11"/>
      <name val="ＭＳ Ｐゴシック"/>
      <family val="3"/>
      <charset val="128"/>
    </font>
    <font>
      <b/>
      <sz val="10"/>
      <color rgb="FFFF0000"/>
      <name val="ＭＳ Ｐゴシック"/>
      <family val="3"/>
      <charset val="128"/>
    </font>
    <font>
      <sz val="10"/>
      <name val="ＭＳ Ｐゴシック"/>
      <family val="3"/>
      <charset val="128"/>
    </font>
    <font>
      <sz val="10"/>
      <color rgb="FF0000FF"/>
      <name val="ＭＳ Ｐゴシック"/>
      <family val="3"/>
      <charset val="128"/>
    </font>
    <font>
      <b/>
      <u/>
      <sz val="11"/>
      <color rgb="FF0000FF"/>
      <name val="ＭＳ Ｐゴシック"/>
      <family val="3"/>
      <charset val="128"/>
    </font>
    <font>
      <b/>
      <sz val="11"/>
      <color rgb="FF0000FF"/>
      <name val="ＭＳ Ｐゴシック"/>
      <family val="3"/>
      <charset val="128"/>
    </font>
    <font>
      <u/>
      <sz val="11"/>
      <color rgb="FFFF0000"/>
      <name val="ＭＳ Ｐゴシック"/>
      <family val="3"/>
      <charset val="128"/>
    </font>
    <font>
      <b/>
      <u/>
      <sz val="11"/>
      <name val="ＭＳ Ｐゴシック"/>
      <family val="3"/>
      <charset val="128"/>
    </font>
    <font>
      <u/>
      <sz val="11"/>
      <color rgb="FF0000FF"/>
      <name val="ＭＳ Ｐゴシック"/>
      <family val="3"/>
      <charset val="128"/>
    </font>
    <font>
      <u/>
      <sz val="10"/>
      <color theme="10"/>
      <name val="ＭＳ Ｐゴシック"/>
      <family val="2"/>
      <charset val="128"/>
    </font>
    <font>
      <u/>
      <sz val="10"/>
      <color theme="10"/>
      <name val="ＭＳ ゴシック"/>
      <family val="3"/>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ECFF"/>
        <bgColor indexed="64"/>
      </patternFill>
    </fill>
    <fill>
      <patternFill patternType="solid">
        <fgColor rgb="FF00FF99"/>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style="hair">
        <color indexed="64"/>
      </left>
      <right/>
      <top style="hair">
        <color indexed="64"/>
      </top>
      <bottom/>
      <diagonal/>
    </border>
    <border>
      <left/>
      <right style="thin">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6" fillId="0" borderId="0" applyNumberFormat="0" applyFill="0" applyBorder="0" applyAlignment="0" applyProtection="0">
      <alignment vertical="center"/>
    </xf>
    <xf numFmtId="0" fontId="41" fillId="0" borderId="0"/>
    <xf numFmtId="0" fontId="47" fillId="0" borderId="0" applyNumberFormat="0" applyFill="0" applyBorder="0" applyAlignment="0" applyProtection="0"/>
  </cellStyleXfs>
  <cellXfs count="369">
    <xf numFmtId="0" fontId="0" fillId="0" borderId="0" xfId="0">
      <alignment vertical="center"/>
    </xf>
    <xf numFmtId="0" fontId="0" fillId="0" borderId="0" xfId="0" applyAlignment="1">
      <alignment horizontal="center" vertical="center"/>
    </xf>
    <xf numFmtId="0" fontId="22" fillId="0" borderId="0" xfId="0" applyFont="1">
      <alignment vertical="center"/>
    </xf>
    <xf numFmtId="0" fontId="0" fillId="0" borderId="1" xfId="0" applyBorder="1" applyAlignment="1">
      <alignment horizontal="center" vertical="center"/>
    </xf>
    <xf numFmtId="0" fontId="8" fillId="0" borderId="52" xfId="0" applyFont="1" applyBorder="1" applyAlignment="1">
      <alignment horizontal="center" vertical="center"/>
    </xf>
    <xf numFmtId="0" fontId="0" fillId="0" borderId="54" xfId="0" applyBorder="1" applyAlignment="1">
      <alignment horizontal="center" vertical="center"/>
    </xf>
    <xf numFmtId="0" fontId="0" fillId="0" borderId="56" xfId="0" applyBorder="1" applyAlignment="1">
      <alignment horizontal="center" vertical="center"/>
    </xf>
    <xf numFmtId="0" fontId="0" fillId="0" borderId="59" xfId="0" applyBorder="1" applyAlignment="1">
      <alignment horizontal="center" vertical="center"/>
    </xf>
    <xf numFmtId="0" fontId="3" fillId="0" borderId="50"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center" vertical="center"/>
    </xf>
    <xf numFmtId="0" fontId="0" fillId="0" borderId="58" xfId="0" applyBorder="1">
      <alignment vertical="center"/>
    </xf>
    <xf numFmtId="0" fontId="24" fillId="0" borderId="50" xfId="0" applyFont="1" applyBorder="1" applyAlignment="1">
      <alignment horizontal="center" vertical="center"/>
    </xf>
    <xf numFmtId="0" fontId="5" fillId="0" borderId="0" xfId="0" applyFont="1" applyAlignment="1" applyProtection="1">
      <alignment horizontal="center" vertical="center"/>
    </xf>
    <xf numFmtId="0" fontId="8" fillId="0" borderId="0" xfId="0" applyFont="1" applyProtection="1">
      <alignment vertical="center"/>
    </xf>
    <xf numFmtId="0" fontId="9" fillId="0" borderId="25" xfId="0" applyFont="1" applyBorder="1" applyProtection="1">
      <alignment vertical="center"/>
    </xf>
    <xf numFmtId="0" fontId="11" fillId="0" borderId="6" xfId="0" applyFont="1" applyBorder="1" applyProtection="1">
      <alignment vertical="center"/>
    </xf>
    <xf numFmtId="0" fontId="8" fillId="0" borderId="8" xfId="0" applyFont="1" applyBorder="1" applyProtection="1">
      <alignment vertical="center"/>
    </xf>
    <xf numFmtId="0" fontId="11" fillId="0" borderId="9" xfId="0" applyFont="1" applyBorder="1" applyProtection="1">
      <alignment vertical="center"/>
    </xf>
    <xf numFmtId="0" fontId="8" fillId="0" borderId="31" xfId="0" applyFont="1" applyBorder="1" applyProtection="1">
      <alignment vertical="center"/>
    </xf>
    <xf numFmtId="0" fontId="8" fillId="0" borderId="35" xfId="0" applyFont="1" applyBorder="1" applyProtection="1">
      <alignment vertical="center"/>
    </xf>
    <xf numFmtId="0" fontId="8" fillId="0" borderId="37" xfId="0" applyFont="1" applyBorder="1" applyProtection="1">
      <alignment vertical="center"/>
    </xf>
    <xf numFmtId="0" fontId="9" fillId="0" borderId="41" xfId="0" applyFont="1" applyBorder="1" applyAlignment="1" applyProtection="1">
      <alignment horizontal="right" vertical="top"/>
    </xf>
    <xf numFmtId="0" fontId="11" fillId="0" borderId="39" xfId="0" applyFont="1" applyBorder="1" applyAlignment="1" applyProtection="1">
      <alignment horizontal="center" vertical="center"/>
    </xf>
    <xf numFmtId="0" fontId="9" fillId="0" borderId="8" xfId="0" applyFont="1" applyBorder="1" applyAlignment="1" applyProtection="1">
      <alignment horizontal="right" vertical="top"/>
    </xf>
    <xf numFmtId="0" fontId="14" fillId="0" borderId="0" xfId="0" applyFont="1" applyBorder="1" applyProtection="1">
      <alignment vertical="center"/>
    </xf>
    <xf numFmtId="0" fontId="11" fillId="0" borderId="4" xfId="0" applyFont="1" applyBorder="1" applyAlignment="1" applyProtection="1">
      <alignment horizontal="center" vertical="center"/>
    </xf>
    <xf numFmtId="0" fontId="9" fillId="0" borderId="43" xfId="0" applyFont="1" applyBorder="1" applyAlignment="1" applyProtection="1">
      <alignment horizontal="right" vertical="top"/>
    </xf>
    <xf numFmtId="0" fontId="11" fillId="0" borderId="42" xfId="0" applyFont="1" applyBorder="1" applyAlignment="1" applyProtection="1">
      <alignment horizontal="center" vertical="center"/>
    </xf>
    <xf numFmtId="0" fontId="11" fillId="0" borderId="6" xfId="0" applyFont="1" applyBorder="1" applyAlignment="1" applyProtection="1">
      <alignment horizontal="center" vertical="center"/>
    </xf>
    <xf numFmtId="0" fontId="8" fillId="0" borderId="2" xfId="0" applyFont="1" applyBorder="1" applyProtection="1">
      <alignment vertical="center"/>
    </xf>
    <xf numFmtId="0" fontId="8" fillId="0" borderId="5" xfId="0" applyFont="1" applyBorder="1" applyProtection="1">
      <alignment vertical="center"/>
    </xf>
    <xf numFmtId="0" fontId="10" fillId="0" borderId="0" xfId="0" applyFont="1" applyBorder="1" applyAlignment="1" applyProtection="1">
      <alignment vertical="center"/>
    </xf>
    <xf numFmtId="0" fontId="8" fillId="0" borderId="19" xfId="0" applyFont="1" applyBorder="1" applyProtection="1">
      <alignment vertical="center"/>
    </xf>
    <xf numFmtId="0" fontId="8" fillId="0" borderId="20" xfId="0" applyFont="1" applyBorder="1" applyProtection="1">
      <alignment vertical="center"/>
    </xf>
    <xf numFmtId="0" fontId="15" fillId="0" borderId="0" xfId="0" applyFont="1" applyFill="1" applyBorder="1" applyAlignment="1" applyProtection="1">
      <alignment vertical="center" shrinkToFit="1"/>
    </xf>
    <xf numFmtId="0" fontId="3" fillId="0" borderId="0" xfId="0" applyFont="1" applyAlignment="1" applyProtection="1">
      <alignment horizontal="center" vertical="center"/>
    </xf>
    <xf numFmtId="0" fontId="3" fillId="0" borderId="0" xfId="0" applyFont="1" applyProtection="1">
      <alignment vertical="center"/>
    </xf>
    <xf numFmtId="0" fontId="5" fillId="0" borderId="0" xfId="0" applyFont="1" applyProtection="1">
      <alignment vertical="center"/>
    </xf>
    <xf numFmtId="0" fontId="9" fillId="0" borderId="0" xfId="0" applyFont="1" applyAlignment="1" applyProtection="1">
      <alignment horizontal="right" vertical="center"/>
    </xf>
    <xf numFmtId="0" fontId="11" fillId="0" borderId="30" xfId="0" applyFont="1" applyBorder="1" applyAlignment="1" applyProtection="1">
      <alignment horizontal="center" vertical="center"/>
    </xf>
    <xf numFmtId="0" fontId="8" fillId="0" borderId="3" xfId="0" applyFont="1" applyBorder="1" applyProtection="1">
      <alignment vertical="center"/>
    </xf>
    <xf numFmtId="0" fontId="9" fillId="0" borderId="31" xfId="0" applyFont="1" applyBorder="1" applyAlignment="1" applyProtection="1">
      <alignment horizontal="right" vertical="top"/>
    </xf>
    <xf numFmtId="0" fontId="8" fillId="0" borderId="8" xfId="0" applyFont="1" applyBorder="1" applyAlignment="1" applyProtection="1">
      <alignment vertical="center"/>
    </xf>
    <xf numFmtId="0" fontId="8" fillId="0" borderId="0" xfId="0" applyFont="1" applyBorder="1" applyProtection="1">
      <alignment vertical="center"/>
    </xf>
    <xf numFmtId="0" fontId="8" fillId="0" borderId="34" xfId="0" applyFont="1" applyBorder="1" applyProtection="1">
      <alignment vertical="center"/>
    </xf>
    <xf numFmtId="0" fontId="11" fillId="0" borderId="34" xfId="0" applyFont="1" applyBorder="1" applyProtection="1">
      <alignment vertical="center"/>
    </xf>
    <xf numFmtId="0" fontId="17" fillId="0" borderId="0" xfId="0" applyFont="1" applyBorder="1" applyAlignment="1" applyProtection="1">
      <alignment horizontal="center" vertical="center"/>
    </xf>
    <xf numFmtId="0" fontId="17" fillId="0" borderId="0" xfId="0" applyFont="1" applyBorder="1" applyProtection="1">
      <alignment vertical="center"/>
    </xf>
    <xf numFmtId="0" fontId="29" fillId="2" borderId="34" xfId="0" applyFont="1" applyFill="1" applyBorder="1" applyAlignment="1" applyProtection="1">
      <alignment horizontal="center" vertical="center"/>
    </xf>
    <xf numFmtId="178" fontId="29" fillId="2" borderId="34" xfId="0" applyNumberFormat="1" applyFont="1" applyFill="1" applyBorder="1" applyAlignment="1" applyProtection="1">
      <alignment horizontal="center" vertical="center"/>
    </xf>
    <xf numFmtId="0" fontId="30" fillId="2" borderId="1" xfId="0" applyFont="1" applyFill="1" applyBorder="1" applyAlignment="1" applyProtection="1">
      <alignment horizontal="center" vertical="center" wrapText="1"/>
    </xf>
    <xf numFmtId="0" fontId="31" fillId="2" borderId="1" xfId="0" applyFont="1" applyFill="1" applyBorder="1" applyAlignment="1" applyProtection="1">
      <alignment horizontal="center" vertical="center"/>
    </xf>
    <xf numFmtId="0" fontId="5" fillId="0" borderId="0" xfId="0" applyFont="1" applyProtection="1">
      <alignment vertical="center"/>
    </xf>
    <xf numFmtId="0" fontId="9" fillId="0" borderId="0" xfId="0" applyFont="1" applyAlignment="1" applyProtection="1">
      <alignment horizontal="right" vertical="center"/>
    </xf>
    <xf numFmtId="0" fontId="11" fillId="0" borderId="30" xfId="0" applyFont="1" applyBorder="1" applyAlignment="1" applyProtection="1">
      <alignment horizontal="center" vertical="center"/>
    </xf>
    <xf numFmtId="0" fontId="8" fillId="0" borderId="3" xfId="0" applyFont="1" applyBorder="1" applyProtection="1">
      <alignment vertical="center"/>
    </xf>
    <xf numFmtId="0" fontId="8" fillId="0" borderId="0" xfId="0" applyFont="1" applyBorder="1" applyProtection="1">
      <alignment vertical="center"/>
    </xf>
    <xf numFmtId="0" fontId="8" fillId="0" borderId="34" xfId="0" applyFont="1" applyBorder="1" applyProtection="1">
      <alignment vertical="center"/>
    </xf>
    <xf numFmtId="0" fontId="9" fillId="0" borderId="31" xfId="0" applyFont="1" applyBorder="1" applyAlignment="1" applyProtection="1">
      <alignment horizontal="right" vertical="top"/>
    </xf>
    <xf numFmtId="0" fontId="8" fillId="0" borderId="8" xfId="0" applyFont="1" applyBorder="1" applyAlignment="1" applyProtection="1">
      <alignment vertical="center"/>
    </xf>
    <xf numFmtId="0" fontId="11" fillId="0" borderId="34" xfId="0" applyFont="1" applyBorder="1" applyProtection="1">
      <alignment vertical="center"/>
    </xf>
    <xf numFmtId="178" fontId="29" fillId="2" borderId="34" xfId="0" applyNumberFormat="1" applyFont="1" applyFill="1" applyBorder="1" applyAlignment="1" applyProtection="1">
      <alignment horizontal="center" vertical="center"/>
    </xf>
    <xf numFmtId="0" fontId="17" fillId="0" borderId="0" xfId="0" applyFont="1" applyBorder="1" applyAlignment="1" applyProtection="1">
      <alignment horizontal="center" vertical="center"/>
    </xf>
    <xf numFmtId="0" fontId="29" fillId="2" borderId="34" xfId="0" applyFont="1" applyFill="1" applyBorder="1" applyAlignment="1" applyProtection="1">
      <alignment horizontal="center" vertical="center"/>
    </xf>
    <xf numFmtId="0" fontId="5" fillId="0" borderId="53" xfId="0" applyFont="1" applyBorder="1" applyAlignment="1" applyProtection="1">
      <alignment horizontal="distributed" vertical="center" indent="1"/>
    </xf>
    <xf numFmtId="0" fontId="12" fillId="0" borderId="52" xfId="0" applyFont="1" applyBorder="1" applyAlignment="1">
      <alignment horizontal="center" vertical="center" shrinkToFit="1"/>
    </xf>
    <xf numFmtId="0" fontId="40" fillId="0" borderId="0" xfId="0" applyFont="1">
      <alignment vertical="center"/>
    </xf>
    <xf numFmtId="0" fontId="41" fillId="0" borderId="0" xfId="3" applyAlignment="1">
      <alignment vertical="center"/>
    </xf>
    <xf numFmtId="0" fontId="43" fillId="0" borderId="0" xfId="3" applyFont="1" applyAlignment="1">
      <alignment vertical="center"/>
    </xf>
    <xf numFmtId="0" fontId="41" fillId="0" borderId="0" xfId="3" applyAlignment="1">
      <alignment horizontal="right" vertical="center"/>
    </xf>
    <xf numFmtId="0" fontId="44" fillId="0" borderId="0" xfId="3" applyFont="1" applyAlignment="1">
      <alignment vertical="center"/>
    </xf>
    <xf numFmtId="0" fontId="45" fillId="0" borderId="0" xfId="3" applyFont="1" applyAlignment="1">
      <alignment vertical="center"/>
    </xf>
    <xf numFmtId="0" fontId="46" fillId="0" borderId="0" xfId="3" applyFont="1" applyAlignment="1">
      <alignment vertical="center"/>
    </xf>
    <xf numFmtId="0" fontId="43" fillId="0" borderId="0" xfId="3" applyFont="1" applyAlignment="1">
      <alignment horizontal="right" vertical="center"/>
    </xf>
    <xf numFmtId="0" fontId="41" fillId="0" borderId="0" xfId="3" applyFill="1" applyAlignment="1">
      <alignment vertical="center"/>
    </xf>
    <xf numFmtId="0" fontId="41" fillId="4" borderId="0" xfId="3" applyFill="1" applyAlignment="1">
      <alignment vertical="center"/>
    </xf>
    <xf numFmtId="0" fontId="41" fillId="3" borderId="0" xfId="3" applyFill="1" applyAlignment="1">
      <alignment vertical="center"/>
    </xf>
    <xf numFmtId="0" fontId="41" fillId="2" borderId="0" xfId="3" applyFill="1" applyAlignment="1">
      <alignment vertical="center"/>
    </xf>
    <xf numFmtId="49" fontId="43" fillId="0" borderId="0" xfId="3" applyNumberFormat="1" applyFont="1" applyAlignment="1">
      <alignment vertical="center"/>
    </xf>
    <xf numFmtId="0" fontId="41" fillId="0" borderId="0" xfId="3" applyAlignment="1">
      <alignment horizontal="center" vertical="center"/>
    </xf>
    <xf numFmtId="0" fontId="41" fillId="5" borderId="0" xfId="3" applyFill="1" applyAlignment="1">
      <alignment vertical="center"/>
    </xf>
    <xf numFmtId="0" fontId="41" fillId="0" borderId="0" xfId="3" applyFont="1" applyAlignment="1">
      <alignment vertical="center"/>
    </xf>
    <xf numFmtId="0" fontId="50" fillId="0" borderId="0" xfId="3" applyFont="1" applyAlignment="1">
      <alignment vertical="center"/>
    </xf>
    <xf numFmtId="0" fontId="26" fillId="0" borderId="0" xfId="2" applyAlignment="1">
      <alignment vertical="center"/>
    </xf>
    <xf numFmtId="0" fontId="5" fillId="0" borderId="0" xfId="0" applyFont="1" applyProtection="1">
      <alignment vertical="center"/>
    </xf>
    <xf numFmtId="0" fontId="9" fillId="0" borderId="0" xfId="0" applyFont="1" applyAlignment="1" applyProtection="1">
      <alignment horizontal="right" vertical="center"/>
    </xf>
    <xf numFmtId="0" fontId="8" fillId="0" borderId="3" xfId="0" applyFont="1" applyBorder="1" applyProtection="1">
      <alignment vertical="center"/>
    </xf>
    <xf numFmtId="0" fontId="9" fillId="0" borderId="31" xfId="0" applyFont="1" applyBorder="1" applyAlignment="1" applyProtection="1">
      <alignment horizontal="right" vertical="top"/>
    </xf>
    <xf numFmtId="0" fontId="11" fillId="0" borderId="30" xfId="0" applyFont="1" applyBorder="1" applyAlignment="1" applyProtection="1">
      <alignment horizontal="center" vertical="center"/>
    </xf>
    <xf numFmtId="0" fontId="8" fillId="0" borderId="8" xfId="0" applyFont="1" applyBorder="1" applyAlignment="1" applyProtection="1">
      <alignment vertical="center"/>
    </xf>
    <xf numFmtId="0" fontId="8" fillId="0" borderId="0" xfId="0" applyFont="1" applyBorder="1" applyProtection="1">
      <alignment vertical="center"/>
    </xf>
    <xf numFmtId="0" fontId="8" fillId="0" borderId="34" xfId="0" applyFont="1" applyBorder="1" applyProtection="1">
      <alignment vertical="center"/>
    </xf>
    <xf numFmtId="0" fontId="11" fillId="0" borderId="34" xfId="0" applyFont="1" applyBorder="1" applyProtection="1">
      <alignment vertical="center"/>
    </xf>
    <xf numFmtId="0" fontId="29" fillId="2" borderId="34" xfId="0" applyFont="1" applyFill="1" applyBorder="1" applyAlignment="1" applyProtection="1">
      <alignment horizontal="center" vertical="center"/>
    </xf>
    <xf numFmtId="0" fontId="17" fillId="0" borderId="0" xfId="0" applyFont="1" applyBorder="1" applyAlignment="1" applyProtection="1">
      <alignment horizontal="center" vertical="center"/>
    </xf>
    <xf numFmtId="178" fontId="29" fillId="2" borderId="34" xfId="0" applyNumberFormat="1" applyFont="1" applyFill="1" applyBorder="1" applyAlignment="1" applyProtection="1">
      <alignment horizontal="center" vertical="center"/>
    </xf>
    <xf numFmtId="176" fontId="7" fillId="4" borderId="54" xfId="0" applyNumberFormat="1" applyFont="1" applyFill="1" applyBorder="1" applyAlignment="1" applyProtection="1">
      <alignment horizontal="center" vertical="center" shrinkToFit="1"/>
      <protection locked="0"/>
    </xf>
    <xf numFmtId="0" fontId="8" fillId="0" borderId="0" xfId="0" applyFont="1" applyFill="1" applyProtection="1">
      <alignment vertical="center"/>
    </xf>
    <xf numFmtId="0" fontId="42" fillId="0" borderId="0" xfId="3" applyFont="1" applyAlignment="1">
      <alignment horizontal="left" vertical="center" wrapText="1" indent="2"/>
    </xf>
    <xf numFmtId="0" fontId="14" fillId="0" borderId="0" xfId="0" applyFont="1" applyFill="1" applyBorder="1" applyAlignment="1" applyProtection="1">
      <alignment horizontal="left" vertical="center" wrapText="1"/>
    </xf>
    <xf numFmtId="0" fontId="23" fillId="4" borderId="3" xfId="0" applyFont="1" applyFill="1" applyBorder="1" applyAlignment="1" applyProtection="1">
      <alignment horizontal="center" vertical="center"/>
      <protection locked="0"/>
    </xf>
    <xf numFmtId="0" fontId="23" fillId="4" borderId="34" xfId="0" applyFont="1" applyFill="1" applyBorder="1" applyAlignment="1" applyProtection="1">
      <alignment horizontal="center" vertical="center"/>
      <protection locked="0"/>
    </xf>
    <xf numFmtId="0" fontId="9" fillId="0" borderId="21" xfId="0" applyFont="1" applyBorder="1" applyAlignment="1" applyProtection="1">
      <alignment horizontal="center" vertical="center"/>
    </xf>
    <xf numFmtId="0" fontId="9" fillId="0" borderId="3" xfId="0" applyFont="1" applyBorder="1" applyAlignment="1" applyProtection="1">
      <alignment horizontal="center" vertical="center"/>
    </xf>
    <xf numFmtId="0" fontId="10" fillId="0" borderId="3" xfId="0" applyFont="1" applyBorder="1" applyAlignment="1" applyProtection="1">
      <alignment horizontal="center" vertical="center" wrapText="1"/>
    </xf>
    <xf numFmtId="0" fontId="10" fillId="0" borderId="3"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34" xfId="0" applyFont="1" applyBorder="1" applyAlignment="1" applyProtection="1">
      <alignment horizontal="center" vertical="center"/>
    </xf>
    <xf numFmtId="0" fontId="11" fillId="0" borderId="21" xfId="0" applyFont="1" applyBorder="1" applyAlignment="1" applyProtection="1">
      <alignment horizontal="center" vertical="center" wrapText="1"/>
    </xf>
    <xf numFmtId="0" fontId="11" fillId="0" borderId="3" xfId="0" applyFont="1" applyBorder="1" applyAlignment="1" applyProtection="1">
      <alignment horizontal="center" vertical="center"/>
    </xf>
    <xf numFmtId="0" fontId="11" fillId="0" borderId="31" xfId="0" applyFont="1" applyBorder="1" applyAlignment="1" applyProtection="1">
      <alignment horizontal="center" vertical="center"/>
    </xf>
    <xf numFmtId="0" fontId="11" fillId="0" borderId="23"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35" xfId="0" applyFont="1" applyBorder="1" applyAlignment="1" applyProtection="1">
      <alignment horizontal="center" vertical="center"/>
    </xf>
    <xf numFmtId="0" fontId="11" fillId="0" borderId="36" xfId="0" applyFont="1" applyBorder="1" applyAlignment="1" applyProtection="1">
      <alignment horizontal="center" vertical="center"/>
    </xf>
    <xf numFmtId="0" fontId="11" fillId="0" borderId="34" xfId="0" applyFont="1" applyBorder="1" applyAlignment="1" applyProtection="1">
      <alignment horizontal="center" vertical="center"/>
    </xf>
    <xf numFmtId="0" fontId="11" fillId="0" borderId="37" xfId="0" applyFont="1" applyBorder="1" applyAlignment="1" applyProtection="1">
      <alignment horizontal="center" vertical="center"/>
    </xf>
    <xf numFmtId="0" fontId="8" fillId="3" borderId="21" xfId="0" applyFont="1" applyFill="1" applyBorder="1" applyAlignment="1" applyProtection="1">
      <alignment horizontal="center" vertical="center" shrinkToFit="1"/>
      <protection locked="0"/>
    </xf>
    <xf numFmtId="0" fontId="8" fillId="3" borderId="3" xfId="0" applyFont="1" applyFill="1" applyBorder="1" applyAlignment="1" applyProtection="1">
      <alignment horizontal="center" vertical="center" shrinkToFit="1"/>
      <protection locked="0"/>
    </xf>
    <xf numFmtId="0" fontId="8" fillId="3" borderId="4" xfId="0" applyFont="1" applyFill="1" applyBorder="1" applyAlignment="1" applyProtection="1">
      <alignment horizontal="center" vertical="center" shrinkToFit="1"/>
      <protection locked="0"/>
    </xf>
    <xf numFmtId="0" fontId="8" fillId="3" borderId="23" xfId="0" applyFont="1" applyFill="1" applyBorder="1" applyAlignment="1" applyProtection="1">
      <alignment horizontal="center" vertical="center" shrinkToFit="1"/>
      <protection locked="0"/>
    </xf>
    <xf numFmtId="0" fontId="8" fillId="3" borderId="0" xfId="0" applyFont="1" applyFill="1" applyBorder="1" applyAlignment="1" applyProtection="1">
      <alignment horizontal="center" vertical="center" shrinkToFit="1"/>
      <protection locked="0"/>
    </xf>
    <xf numFmtId="0" fontId="8" fillId="3" borderId="6" xfId="0" applyFont="1" applyFill="1" applyBorder="1" applyAlignment="1" applyProtection="1">
      <alignment horizontal="center" vertical="center" shrinkToFit="1"/>
      <protection locked="0"/>
    </xf>
    <xf numFmtId="0" fontId="2" fillId="0" borderId="8" xfId="0" applyFont="1" applyBorder="1" applyAlignment="1" applyProtection="1">
      <alignment horizontal="distributed" vertical="center"/>
    </xf>
    <xf numFmtId="0" fontId="13" fillId="0" borderId="14" xfId="0" applyFont="1" applyBorder="1" applyAlignment="1" applyProtection="1">
      <alignment horizontal="center" vertical="center" textRotation="255" wrapText="1"/>
    </xf>
    <xf numFmtId="0" fontId="13" fillId="0" borderId="15" xfId="0" applyFont="1" applyBorder="1" applyAlignment="1" applyProtection="1">
      <alignment horizontal="center" vertical="center" textRotation="255"/>
    </xf>
    <xf numFmtId="0" fontId="13" fillId="0" borderId="16" xfId="0" applyFont="1" applyBorder="1" applyAlignment="1" applyProtection="1">
      <alignment horizontal="center" vertical="center" textRotation="255"/>
    </xf>
    <xf numFmtId="0" fontId="13" fillId="0" borderId="21"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31" xfId="0" applyFont="1" applyBorder="1" applyAlignment="1" applyProtection="1">
      <alignment horizontal="center" vertical="center"/>
    </xf>
    <xf numFmtId="0" fontId="13" fillId="0" borderId="23"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36" xfId="0" applyFont="1" applyBorder="1" applyAlignment="1" applyProtection="1">
      <alignment horizontal="center" vertical="center"/>
    </xf>
    <xf numFmtId="0" fontId="13" fillId="0" borderId="34" xfId="0" applyFont="1" applyBorder="1" applyAlignment="1" applyProtection="1">
      <alignment horizontal="center" vertical="center"/>
    </xf>
    <xf numFmtId="0" fontId="13" fillId="0" borderId="37" xfId="0" applyFont="1" applyBorder="1" applyAlignment="1" applyProtection="1">
      <alignment horizontal="center" vertical="center"/>
    </xf>
    <xf numFmtId="0" fontId="11" fillId="0" borderId="3" xfId="0" applyFont="1" applyBorder="1" applyAlignment="1" applyProtection="1">
      <alignment horizontal="right" vertical="center"/>
    </xf>
    <xf numFmtId="0" fontId="11" fillId="0" borderId="0" xfId="0" applyFont="1" applyBorder="1" applyAlignment="1" applyProtection="1">
      <alignment horizontal="right" vertical="center"/>
    </xf>
    <xf numFmtId="0" fontId="11" fillId="0" borderId="34" xfId="0" applyFont="1" applyBorder="1" applyAlignment="1" applyProtection="1">
      <alignment horizontal="right" vertical="center"/>
    </xf>
    <xf numFmtId="0" fontId="21" fillId="0" borderId="3" xfId="0" applyFont="1" applyBorder="1" applyAlignment="1" applyProtection="1">
      <alignment horizontal="center" vertical="center" wrapText="1"/>
    </xf>
    <xf numFmtId="0" fontId="21" fillId="0" borderId="3"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34" xfId="0" applyFont="1" applyBorder="1" applyAlignment="1" applyProtection="1">
      <alignment horizontal="center" vertical="center"/>
    </xf>
    <xf numFmtId="0" fontId="13" fillId="0" borderId="24" xfId="0" applyFont="1" applyBorder="1" applyAlignment="1" applyProtection="1">
      <alignment horizontal="center" vertical="center"/>
    </xf>
    <xf numFmtId="0" fontId="13" fillId="0" borderId="20"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22"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32" xfId="0" applyFont="1" applyBorder="1" applyAlignment="1" applyProtection="1">
      <alignment horizontal="center" vertical="center"/>
    </xf>
    <xf numFmtId="0" fontId="23" fillId="4" borderId="20" xfId="0" applyFont="1" applyFill="1" applyBorder="1" applyAlignment="1" applyProtection="1">
      <alignment horizontal="center" vertical="center"/>
      <protection locked="0"/>
    </xf>
    <xf numFmtId="0" fontId="11" fillId="0" borderId="20" xfId="0" applyFont="1" applyBorder="1" applyAlignment="1" applyProtection="1">
      <alignment horizontal="right" vertical="center"/>
    </xf>
    <xf numFmtId="0" fontId="11" fillId="0" borderId="8" xfId="0" applyFont="1" applyBorder="1" applyAlignment="1" applyProtection="1">
      <alignment horizontal="right" vertical="center"/>
    </xf>
    <xf numFmtId="0" fontId="21" fillId="0" borderId="0" xfId="0" applyFont="1" applyBorder="1" applyAlignment="1" applyProtection="1">
      <alignment horizontal="center" vertical="center" wrapText="1"/>
    </xf>
    <xf numFmtId="0" fontId="36" fillId="0" borderId="55" xfId="0" applyFont="1" applyBorder="1" applyAlignment="1" applyProtection="1">
      <alignment horizontal="distributed" vertical="center" indent="1"/>
    </xf>
    <xf numFmtId="176" fontId="7" fillId="4" borderId="56" xfId="0" applyNumberFormat="1" applyFont="1" applyFill="1" applyBorder="1" applyAlignment="1" applyProtection="1">
      <alignment horizontal="center" vertical="center" shrinkToFit="1"/>
      <protection locked="0"/>
    </xf>
    <xf numFmtId="0" fontId="8" fillId="3" borderId="23"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22"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23" fillId="4" borderId="8" xfId="0" applyFont="1" applyFill="1" applyBorder="1" applyAlignment="1" applyProtection="1">
      <alignment horizontal="center" vertical="center"/>
      <protection locked="0"/>
    </xf>
    <xf numFmtId="0" fontId="5" fillId="0" borderId="55" xfId="0" applyFont="1" applyBorder="1" applyAlignment="1" applyProtection="1">
      <alignment horizontal="distributed" vertical="center" wrapText="1" indent="1"/>
    </xf>
    <xf numFmtId="0" fontId="9" fillId="0" borderId="24" xfId="0" applyFont="1" applyBorder="1" applyAlignment="1" applyProtection="1">
      <alignment horizontal="center" vertical="center"/>
    </xf>
    <xf numFmtId="0" fontId="9" fillId="0" borderId="20" xfId="0" applyFont="1" applyBorder="1" applyAlignment="1" applyProtection="1">
      <alignment horizontal="center" vertical="center"/>
    </xf>
    <xf numFmtId="0" fontId="10" fillId="0" borderId="0" xfId="0" applyFont="1" applyBorder="1" applyAlignment="1" applyProtection="1">
      <alignment horizontal="center" vertical="center" wrapText="1"/>
    </xf>
    <xf numFmtId="0" fontId="10" fillId="0" borderId="20" xfId="0" applyFont="1" applyBorder="1" applyAlignment="1" applyProtection="1">
      <alignment horizontal="right" vertical="center" wrapText="1"/>
    </xf>
    <xf numFmtId="0" fontId="10" fillId="0" borderId="0" xfId="0" applyFont="1" applyBorder="1" applyAlignment="1" applyProtection="1">
      <alignment horizontal="right" vertical="center"/>
    </xf>
    <xf numFmtId="0" fontId="10" fillId="0" borderId="8" xfId="0" applyFont="1" applyBorder="1" applyAlignment="1" applyProtection="1">
      <alignment horizontal="right" vertical="center"/>
    </xf>
    <xf numFmtId="0" fontId="11" fillId="0" borderId="5" xfId="0" applyFont="1" applyBorder="1" applyAlignment="1" applyProtection="1">
      <alignment horizontal="center" vertical="center" textRotation="255" shrinkToFit="1"/>
    </xf>
    <xf numFmtId="0" fontId="5" fillId="0" borderId="60" xfId="0" applyFont="1" applyBorder="1" applyAlignment="1" applyProtection="1">
      <alignment horizontal="center" vertical="center"/>
    </xf>
    <xf numFmtId="0" fontId="5" fillId="0" borderId="61" xfId="0" applyFont="1" applyBorder="1" applyAlignment="1" applyProtection="1">
      <alignment horizontal="center" vertical="center"/>
    </xf>
    <xf numFmtId="0" fontId="5" fillId="0" borderId="62" xfId="0" applyFont="1" applyBorder="1" applyAlignment="1" applyProtection="1">
      <alignment horizontal="center" vertical="center"/>
    </xf>
    <xf numFmtId="0" fontId="5" fillId="0" borderId="63" xfId="0" applyFont="1" applyBorder="1" applyAlignment="1" applyProtection="1">
      <alignment horizontal="center" vertical="center"/>
    </xf>
    <xf numFmtId="0" fontId="8" fillId="3" borderId="36" xfId="0" applyFont="1" applyFill="1" applyBorder="1" applyAlignment="1" applyProtection="1">
      <alignment horizontal="center" vertical="center"/>
      <protection locked="0"/>
    </xf>
    <xf numFmtId="0" fontId="8" fillId="3" borderId="34" xfId="0" applyFont="1" applyFill="1" applyBorder="1" applyAlignment="1" applyProtection="1">
      <alignment horizontal="center" vertical="center"/>
      <protection locked="0"/>
    </xf>
    <xf numFmtId="0" fontId="8" fillId="3" borderId="34" xfId="0" applyFont="1" applyFill="1" applyBorder="1" applyAlignment="1" applyProtection="1">
      <alignment horizontal="center" vertical="center" shrinkToFit="1"/>
      <protection locked="0"/>
    </xf>
    <xf numFmtId="0" fontId="13" fillId="0" borderId="14" xfId="0" applyFont="1" applyBorder="1" applyAlignment="1" applyProtection="1">
      <alignment horizontal="center" vertical="center" textRotation="255"/>
    </xf>
    <xf numFmtId="0" fontId="13" fillId="0" borderId="21" xfId="0" applyFont="1" applyBorder="1" applyAlignment="1" applyProtection="1">
      <alignment horizontal="center" vertical="center" wrapText="1"/>
    </xf>
    <xf numFmtId="0" fontId="20" fillId="0" borderId="21" xfId="0" applyFont="1" applyBorder="1" applyAlignment="1" applyProtection="1">
      <alignment horizontal="center" vertical="center"/>
    </xf>
    <xf numFmtId="0" fontId="20" fillId="0" borderId="3" xfId="0" applyFont="1" applyBorder="1" applyAlignment="1" applyProtection="1">
      <alignment horizontal="center" vertical="center"/>
    </xf>
    <xf numFmtId="0" fontId="20" fillId="0" borderId="23" xfId="0" applyFont="1" applyBorder="1" applyAlignment="1" applyProtection="1">
      <alignment horizontal="center" vertical="center"/>
    </xf>
    <xf numFmtId="0" fontId="20" fillId="0" borderId="0" xfId="0" applyFont="1" applyBorder="1" applyAlignment="1" applyProtection="1">
      <alignment horizontal="center" vertical="center"/>
    </xf>
    <xf numFmtId="0" fontId="10" fillId="0" borderId="3" xfId="0" applyFont="1" applyBorder="1" applyAlignment="1" applyProtection="1">
      <alignment horizontal="left" vertical="center"/>
    </xf>
    <xf numFmtId="0" fontId="4" fillId="5" borderId="3" xfId="0" applyFont="1" applyFill="1" applyBorder="1" applyAlignment="1" applyProtection="1">
      <alignment horizontal="center" shrinkToFit="1"/>
      <protection locked="0"/>
    </xf>
    <xf numFmtId="0" fontId="4" fillId="5" borderId="34" xfId="0" applyFont="1" applyFill="1" applyBorder="1" applyAlignment="1" applyProtection="1">
      <alignment horizontal="center" shrinkToFit="1"/>
      <protection locked="0"/>
    </xf>
    <xf numFmtId="0" fontId="22" fillId="2" borderId="21" xfId="0" applyFont="1" applyFill="1" applyBorder="1" applyAlignment="1" applyProtection="1">
      <alignment horizontal="center" vertical="center"/>
    </xf>
    <xf numFmtId="0" fontId="22" fillId="2" borderId="3" xfId="0" applyFont="1" applyFill="1" applyBorder="1" applyAlignment="1" applyProtection="1">
      <alignment horizontal="center" vertical="center"/>
    </xf>
    <xf numFmtId="0" fontId="22" fillId="2" borderId="23" xfId="0" applyFont="1" applyFill="1" applyBorder="1" applyAlignment="1" applyProtection="1">
      <alignment horizontal="center" vertical="center"/>
    </xf>
    <xf numFmtId="0" fontId="22" fillId="2" borderId="0" xfId="0" applyFont="1" applyFill="1" applyBorder="1" applyAlignment="1" applyProtection="1">
      <alignment horizontal="center" vertical="center"/>
    </xf>
    <xf numFmtId="0" fontId="22" fillId="2" borderId="36" xfId="0" applyFont="1" applyFill="1" applyBorder="1" applyAlignment="1" applyProtection="1">
      <alignment horizontal="center" vertical="center"/>
    </xf>
    <xf numFmtId="0" fontId="22" fillId="2" borderId="34" xfId="0" applyFont="1" applyFill="1" applyBorder="1" applyAlignment="1" applyProtection="1">
      <alignment horizontal="center" vertical="center"/>
    </xf>
    <xf numFmtId="0" fontId="9" fillId="0" borderId="31" xfId="0" applyFont="1" applyBorder="1" applyAlignment="1" applyProtection="1">
      <alignment horizontal="right" vertical="top"/>
    </xf>
    <xf numFmtId="0" fontId="9" fillId="0" borderId="35" xfId="0" applyFont="1" applyBorder="1" applyAlignment="1" applyProtection="1">
      <alignment horizontal="right" vertical="top"/>
    </xf>
    <xf numFmtId="0" fontId="9" fillId="0" borderId="37" xfId="0" applyFont="1" applyBorder="1" applyAlignment="1" applyProtection="1">
      <alignment horizontal="right" vertical="top"/>
    </xf>
    <xf numFmtId="0" fontId="11" fillId="0" borderId="26" xfId="0" applyFont="1" applyBorder="1" applyAlignment="1" applyProtection="1">
      <alignment horizontal="center" vertical="center"/>
    </xf>
    <xf numFmtId="0" fontId="11" fillId="0" borderId="27" xfId="0" applyFont="1" applyBorder="1" applyAlignment="1" applyProtection="1">
      <alignment horizontal="center" vertical="center"/>
    </xf>
    <xf numFmtId="0" fontId="11" fillId="0" borderId="28" xfId="0" applyFont="1" applyBorder="1" applyAlignment="1" applyProtection="1">
      <alignment horizontal="center" vertical="center"/>
    </xf>
    <xf numFmtId="0" fontId="5" fillId="0" borderId="55" xfId="0" applyFont="1" applyBorder="1" applyAlignment="1" applyProtection="1">
      <alignment horizontal="distributed" vertical="center" indent="1"/>
    </xf>
    <xf numFmtId="0" fontId="5" fillId="0" borderId="57" xfId="0" applyFont="1" applyBorder="1" applyAlignment="1" applyProtection="1">
      <alignment horizontal="distributed" vertical="center" indent="1"/>
    </xf>
    <xf numFmtId="0" fontId="11" fillId="0" borderId="40" xfId="0" applyFont="1" applyBorder="1" applyProtection="1">
      <alignment vertical="center"/>
    </xf>
    <xf numFmtId="0" fontId="11" fillId="0" borderId="41" xfId="0" applyFont="1" applyBorder="1" applyProtection="1">
      <alignment vertical="center"/>
    </xf>
    <xf numFmtId="0" fontId="11" fillId="0" borderId="43" xfId="0" applyFont="1" applyBorder="1" applyProtection="1">
      <alignment vertical="center"/>
    </xf>
    <xf numFmtId="40" fontId="23" fillId="4" borderId="40" xfId="1" applyNumberFormat="1" applyFont="1" applyFill="1" applyBorder="1" applyProtection="1">
      <alignment vertical="center"/>
      <protection locked="0"/>
    </xf>
    <xf numFmtId="40" fontId="23" fillId="4" borderId="41" xfId="1" applyNumberFormat="1" applyFont="1" applyFill="1" applyBorder="1" applyProtection="1">
      <alignment vertical="center"/>
      <protection locked="0"/>
    </xf>
    <xf numFmtId="0" fontId="11" fillId="0" borderId="47" xfId="0" applyFont="1" applyBorder="1" applyProtection="1">
      <alignment vertical="center"/>
    </xf>
    <xf numFmtId="0" fontId="11" fillId="0" borderId="48" xfId="0" applyFont="1" applyBorder="1" applyProtection="1">
      <alignment vertical="center"/>
    </xf>
    <xf numFmtId="0" fontId="11" fillId="0" borderId="46" xfId="0" applyFont="1" applyBorder="1" applyProtection="1">
      <alignment vertical="center"/>
    </xf>
    <xf numFmtId="40" fontId="23" fillId="4" borderId="47" xfId="1" applyNumberFormat="1" applyFont="1" applyFill="1" applyBorder="1" applyProtection="1">
      <alignment vertical="center"/>
      <protection locked="0"/>
    </xf>
    <xf numFmtId="40" fontId="23" fillId="4" borderId="48" xfId="1" applyNumberFormat="1" applyFont="1" applyFill="1" applyBorder="1" applyProtection="1">
      <alignment vertical="center"/>
      <protection locked="0"/>
    </xf>
    <xf numFmtId="176" fontId="7" fillId="4" borderId="59" xfId="0" applyNumberFormat="1" applyFont="1" applyFill="1" applyBorder="1" applyAlignment="1" applyProtection="1">
      <alignment horizontal="center" vertical="center" shrinkToFit="1"/>
      <protection locked="0"/>
    </xf>
    <xf numFmtId="0" fontId="13" fillId="0" borderId="24" xfId="0" applyFont="1" applyBorder="1" applyAlignment="1" applyProtection="1">
      <alignment horizontal="center" vertical="center" wrapText="1"/>
    </xf>
    <xf numFmtId="0" fontId="14" fillId="0" borderId="20" xfId="0" applyFont="1" applyBorder="1" applyAlignment="1" applyProtection="1">
      <alignment horizontal="center" vertical="center"/>
    </xf>
    <xf numFmtId="0" fontId="22" fillId="2" borderId="24" xfId="0" applyFont="1" applyFill="1" applyBorder="1" applyAlignment="1" applyProtection="1">
      <alignment horizontal="center" vertical="center"/>
    </xf>
    <xf numFmtId="0" fontId="22" fillId="2" borderId="20" xfId="0" applyFont="1" applyFill="1" applyBorder="1" applyAlignment="1" applyProtection="1">
      <alignment horizontal="center" vertical="center"/>
    </xf>
    <xf numFmtId="0" fontId="9" fillId="0" borderId="38" xfId="0" applyFont="1" applyBorder="1" applyAlignment="1" applyProtection="1">
      <alignment horizontal="center" vertical="top"/>
    </xf>
    <xf numFmtId="0" fontId="9" fillId="0" borderId="35" xfId="0" applyFont="1" applyBorder="1" applyAlignment="1" applyProtection="1">
      <alignment horizontal="center" vertical="top"/>
    </xf>
    <xf numFmtId="0" fontId="9" fillId="0" borderId="37" xfId="0" applyFont="1" applyBorder="1" applyAlignment="1" applyProtection="1">
      <alignment horizontal="center" vertical="top"/>
    </xf>
    <xf numFmtId="0" fontId="11" fillId="0" borderId="29" xfId="0" applyFont="1" applyBorder="1" applyAlignment="1" applyProtection="1">
      <alignment horizontal="center" vertical="center"/>
    </xf>
    <xf numFmtId="179" fontId="25" fillId="2" borderId="34" xfId="0" applyNumberFormat="1" applyFont="1" applyFill="1" applyBorder="1" applyAlignment="1" applyProtection="1">
      <alignment horizontal="center" vertical="center" shrinkToFit="1"/>
    </xf>
    <xf numFmtId="0" fontId="17" fillId="0" borderId="0" xfId="0" applyFont="1" applyBorder="1" applyAlignment="1" applyProtection="1">
      <alignment horizontal="center" vertical="center"/>
    </xf>
    <xf numFmtId="177" fontId="29" fillId="2" borderId="34" xfId="0" applyNumberFormat="1" applyFont="1" applyFill="1" applyBorder="1" applyAlignment="1" applyProtection="1">
      <alignment horizontal="center" vertical="center"/>
    </xf>
    <xf numFmtId="0" fontId="29" fillId="2" borderId="34" xfId="0" applyFont="1" applyFill="1" applyBorder="1" applyAlignment="1" applyProtection="1">
      <alignment horizontal="center" vertical="center"/>
    </xf>
    <xf numFmtId="0" fontId="18" fillId="0" borderId="0" xfId="0" applyFont="1" applyBorder="1" applyAlignment="1" applyProtection="1">
      <alignment vertical="center" wrapText="1"/>
    </xf>
    <xf numFmtId="0" fontId="18" fillId="0" borderId="0" xfId="0" applyFont="1" applyBorder="1" applyProtection="1">
      <alignment vertical="center"/>
    </xf>
    <xf numFmtId="0" fontId="18" fillId="0" borderId="35" xfId="0" applyFont="1" applyBorder="1" applyProtection="1">
      <alignment vertical="center"/>
    </xf>
    <xf numFmtId="178" fontId="29" fillId="2" borderId="34" xfId="0" applyNumberFormat="1" applyFont="1" applyFill="1" applyBorder="1" applyAlignment="1" applyProtection="1">
      <alignment horizontal="center" vertical="center"/>
    </xf>
    <xf numFmtId="179" fontId="29" fillId="2" borderId="34" xfId="0" applyNumberFormat="1" applyFont="1" applyFill="1" applyBorder="1" applyAlignment="1" applyProtection="1">
      <alignment horizontal="center" vertical="center"/>
    </xf>
    <xf numFmtId="0" fontId="11" fillId="0" borderId="21" xfId="0" applyFont="1" applyBorder="1" applyAlignment="1" applyProtection="1">
      <alignment horizontal="center" vertical="center"/>
    </xf>
    <xf numFmtId="0" fontId="20" fillId="0" borderId="21" xfId="0" applyFont="1" applyBorder="1" applyProtection="1">
      <alignment vertical="center"/>
    </xf>
    <xf numFmtId="0" fontId="20" fillId="0" borderId="3" xfId="0" applyFont="1" applyBorder="1" applyProtection="1">
      <alignment vertical="center"/>
    </xf>
    <xf numFmtId="0" fontId="20" fillId="0" borderId="31" xfId="0" applyFont="1" applyBorder="1" applyProtection="1">
      <alignment vertical="center"/>
    </xf>
    <xf numFmtId="0" fontId="28" fillId="2" borderId="23" xfId="0" applyFont="1" applyFill="1" applyBorder="1" applyAlignment="1" applyProtection="1">
      <alignment horizontal="center" vertical="center"/>
    </xf>
    <xf numFmtId="0" fontId="28" fillId="2" borderId="0" xfId="0" applyFont="1" applyFill="1" applyBorder="1" applyAlignment="1" applyProtection="1">
      <alignment horizontal="center" vertical="center"/>
    </xf>
    <xf numFmtId="0" fontId="28" fillId="2" borderId="36" xfId="0" applyFont="1" applyFill="1" applyBorder="1" applyAlignment="1" applyProtection="1">
      <alignment horizontal="center" vertical="center"/>
    </xf>
    <xf numFmtId="0" fontId="28" fillId="2" borderId="34" xfId="0" applyFont="1" applyFill="1" applyBorder="1" applyAlignment="1" applyProtection="1">
      <alignment horizontal="center" vertical="center"/>
    </xf>
    <xf numFmtId="0" fontId="9" fillId="0" borderId="35" xfId="0" applyFont="1" applyBorder="1" applyAlignment="1" applyProtection="1">
      <alignment horizontal="center" vertical="center"/>
    </xf>
    <xf numFmtId="0" fontId="9" fillId="0" borderId="37"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0" xfId="0" applyFont="1" applyBorder="1" applyAlignment="1" applyProtection="1">
      <alignment horizontal="right" vertical="center"/>
    </xf>
    <xf numFmtId="0" fontId="18" fillId="0" borderId="0" xfId="0" applyFont="1" applyBorder="1" applyAlignment="1" applyProtection="1">
      <alignment horizontal="left" vertical="center" wrapText="1"/>
    </xf>
    <xf numFmtId="0" fontId="18" fillId="0" borderId="0" xfId="0" applyFont="1" applyBorder="1" applyAlignment="1" applyProtection="1">
      <alignment horizontal="left" vertical="center"/>
    </xf>
    <xf numFmtId="0" fontId="20" fillId="0" borderId="24" xfId="0" applyFont="1" applyBorder="1" applyProtection="1">
      <alignment vertical="center"/>
    </xf>
    <xf numFmtId="0" fontId="20" fillId="0" borderId="20" xfId="0" applyFont="1" applyBorder="1" applyProtection="1">
      <alignment vertical="center"/>
    </xf>
    <xf numFmtId="0" fontId="20" fillId="0" borderId="38" xfId="0" applyFont="1" applyBorder="1" applyProtection="1">
      <alignment vertical="center"/>
    </xf>
    <xf numFmtId="0" fontId="11" fillId="0" borderId="30"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23" xfId="0" applyFont="1" applyBorder="1" applyProtection="1">
      <alignment vertical="center"/>
    </xf>
    <xf numFmtId="0" fontId="17" fillId="0" borderId="0" xfId="0" applyFont="1" applyBorder="1" applyAlignment="1" applyProtection="1">
      <alignment horizontal="left" vertical="center"/>
    </xf>
    <xf numFmtId="49" fontId="19" fillId="0" borderId="23" xfId="0" applyNumberFormat="1" applyFont="1" applyBorder="1" applyAlignment="1" applyProtection="1">
      <alignment horizontal="right" vertical="center"/>
    </xf>
    <xf numFmtId="49" fontId="19" fillId="0" borderId="22" xfId="0" applyNumberFormat="1" applyFont="1" applyBorder="1" applyAlignment="1" applyProtection="1">
      <alignment horizontal="right" vertical="center"/>
    </xf>
    <xf numFmtId="0" fontId="22" fillId="2" borderId="0" xfId="0" applyFont="1" applyFill="1" applyBorder="1" applyAlignment="1" applyProtection="1">
      <alignment horizontal="left" vertical="center"/>
    </xf>
    <xf numFmtId="0" fontId="22" fillId="2" borderId="35" xfId="0" applyFont="1" applyFill="1" applyBorder="1" applyAlignment="1" applyProtection="1">
      <alignment horizontal="left" vertical="center"/>
    </xf>
    <xf numFmtId="0" fontId="22" fillId="2" borderId="8" xfId="0" applyFont="1" applyFill="1" applyBorder="1" applyAlignment="1" applyProtection="1">
      <alignment horizontal="left" vertical="center"/>
    </xf>
    <xf numFmtId="0" fontId="22" fillId="2" borderId="32" xfId="0" applyFont="1" applyFill="1" applyBorder="1" applyAlignment="1" applyProtection="1">
      <alignment horizontal="left" vertical="center"/>
    </xf>
    <xf numFmtId="0" fontId="29" fillId="5" borderId="34" xfId="0"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9" fillId="0" borderId="38" xfId="0" applyFont="1" applyBorder="1" applyAlignment="1" applyProtection="1">
      <alignment horizontal="right" vertical="top"/>
    </xf>
    <xf numFmtId="38" fontId="22" fillId="2" borderId="0" xfId="1" applyFont="1" applyFill="1" applyBorder="1" applyProtection="1">
      <alignment vertical="center"/>
    </xf>
    <xf numFmtId="38" fontId="22" fillId="2" borderId="34" xfId="1" applyFont="1" applyFill="1" applyBorder="1" applyProtection="1">
      <alignment vertical="center"/>
    </xf>
    <xf numFmtId="0" fontId="9" fillId="0" borderId="0" xfId="0" applyFont="1" applyBorder="1" applyAlignment="1" applyProtection="1">
      <alignment horizontal="center"/>
    </xf>
    <xf numFmtId="0" fontId="8" fillId="0" borderId="0" xfId="0" applyFont="1" applyBorder="1" applyAlignment="1" applyProtection="1">
      <alignment horizontal="center" vertical="center"/>
    </xf>
    <xf numFmtId="0" fontId="25" fillId="2" borderId="34" xfId="0" applyFont="1" applyFill="1" applyBorder="1" applyAlignment="1" applyProtection="1">
      <alignment horizontal="center" vertical="center"/>
    </xf>
    <xf numFmtId="0" fontId="25" fillId="2" borderId="20" xfId="0" applyFont="1" applyFill="1" applyBorder="1" applyAlignment="1" applyProtection="1">
      <alignment horizontal="center" vertical="center"/>
    </xf>
    <xf numFmtId="0" fontId="21" fillId="0" borderId="23" xfId="0" applyFont="1" applyBorder="1" applyAlignment="1" applyProtection="1">
      <alignment horizontal="right" vertical="center"/>
    </xf>
    <xf numFmtId="0" fontId="21" fillId="0" borderId="0" xfId="0" applyFont="1" applyBorder="1" applyAlignment="1" applyProtection="1">
      <alignment horizontal="right" vertical="center"/>
    </xf>
    <xf numFmtId="0" fontId="21" fillId="0" borderId="35" xfId="0" applyFont="1" applyBorder="1" applyAlignment="1" applyProtection="1">
      <alignment horizontal="right" vertical="center"/>
    </xf>
    <xf numFmtId="0" fontId="21" fillId="0" borderId="36" xfId="0" applyFont="1" applyBorder="1" applyAlignment="1" applyProtection="1">
      <alignment horizontal="right" vertical="center"/>
    </xf>
    <xf numFmtId="0" fontId="21" fillId="0" borderId="34" xfId="0" applyFont="1" applyBorder="1" applyAlignment="1" applyProtection="1">
      <alignment horizontal="right" vertical="center"/>
    </xf>
    <xf numFmtId="0" fontId="21" fillId="0" borderId="37" xfId="0" applyFont="1" applyBorder="1" applyAlignment="1" applyProtection="1">
      <alignment horizontal="right" vertical="center"/>
    </xf>
    <xf numFmtId="0" fontId="17" fillId="0" borderId="44" xfId="0" applyFont="1" applyBorder="1" applyProtection="1">
      <alignment vertical="center"/>
    </xf>
    <xf numFmtId="0" fontId="17" fillId="0" borderId="45" xfId="0" applyFont="1" applyBorder="1" applyProtection="1">
      <alignment vertical="center"/>
    </xf>
    <xf numFmtId="0" fontId="17" fillId="0" borderId="49" xfId="0" applyFont="1" applyBorder="1" applyProtection="1">
      <alignment vertical="center"/>
    </xf>
    <xf numFmtId="38" fontId="22" fillId="4" borderId="44" xfId="1" applyFont="1" applyFill="1" applyBorder="1" applyProtection="1">
      <alignment vertical="center"/>
      <protection locked="0"/>
    </xf>
    <xf numFmtId="38" fontId="22" fillId="4" borderId="45" xfId="1" applyFont="1" applyFill="1" applyBorder="1" applyProtection="1">
      <alignment vertical="center"/>
      <protection locked="0"/>
    </xf>
    <xf numFmtId="38" fontId="22" fillId="4" borderId="40" xfId="1" applyFont="1" applyFill="1" applyBorder="1" applyProtection="1">
      <alignment vertical="center"/>
      <protection locked="0"/>
    </xf>
    <xf numFmtId="38" fontId="22" fillId="4" borderId="41" xfId="1" applyFont="1" applyFill="1" applyBorder="1" applyProtection="1">
      <alignment vertical="center"/>
      <protection locked="0"/>
    </xf>
    <xf numFmtId="0" fontId="11" fillId="0" borderId="24" xfId="0" applyFont="1" applyBorder="1" applyProtection="1">
      <alignment vertical="center"/>
    </xf>
    <xf numFmtId="0" fontId="11" fillId="0" borderId="20" xfId="0" applyFont="1" applyBorder="1" applyProtection="1">
      <alignment vertical="center"/>
    </xf>
    <xf numFmtId="0" fontId="11" fillId="0" borderId="23" xfId="0" applyFont="1" applyBorder="1" applyProtection="1">
      <alignment vertical="center"/>
    </xf>
    <xf numFmtId="0" fontId="11" fillId="0" borderId="0" xfId="0" applyFont="1" applyBorder="1" applyProtection="1">
      <alignment vertical="center"/>
    </xf>
    <xf numFmtId="0" fontId="11" fillId="0" borderId="36" xfId="0" applyFont="1" applyBorder="1" applyProtection="1">
      <alignment vertical="center"/>
    </xf>
    <xf numFmtId="0" fontId="11" fillId="0" borderId="34" xfId="0" applyFont="1" applyBorder="1" applyProtection="1">
      <alignment vertical="center"/>
    </xf>
    <xf numFmtId="0" fontId="10" fillId="0" borderId="20" xfId="0" applyFont="1" applyBorder="1" applyAlignment="1" applyProtection="1">
      <alignment horizontal="center" vertical="center"/>
    </xf>
    <xf numFmtId="0" fontId="10" fillId="0" borderId="20" xfId="0" applyFont="1" applyBorder="1" applyAlignment="1" applyProtection="1">
      <alignment horizontal="center"/>
    </xf>
    <xf numFmtId="38" fontId="22" fillId="2" borderId="24" xfId="1" applyFont="1" applyFill="1" applyBorder="1" applyProtection="1">
      <alignment vertical="center"/>
    </xf>
    <xf numFmtId="38" fontId="22" fillId="2" borderId="20" xfId="1" applyFont="1" applyFill="1" applyBorder="1" applyProtection="1">
      <alignment vertical="center"/>
    </xf>
    <xf numFmtId="38" fontId="22" fillId="2" borderId="23" xfId="1" applyFont="1" applyFill="1" applyBorder="1" applyProtection="1">
      <alignment vertical="center"/>
    </xf>
    <xf numFmtId="0" fontId="17" fillId="0" borderId="40" xfId="0" applyFont="1" applyBorder="1" applyProtection="1">
      <alignment vertical="center"/>
    </xf>
    <xf numFmtId="0" fontId="17" fillId="0" borderId="41" xfId="0" applyFont="1" applyBorder="1" applyProtection="1">
      <alignment vertical="center"/>
    </xf>
    <xf numFmtId="0" fontId="17" fillId="0" borderId="43" xfId="0" applyFont="1" applyBorder="1" applyProtection="1">
      <alignment vertical="center"/>
    </xf>
    <xf numFmtId="0" fontId="11" fillId="0" borderId="22" xfId="0" applyFont="1" applyBorder="1" applyProtection="1">
      <alignment vertical="center"/>
    </xf>
    <xf numFmtId="0" fontId="11" fillId="0" borderId="8" xfId="0" applyFont="1" applyBorder="1" applyProtection="1">
      <alignment vertical="center"/>
    </xf>
    <xf numFmtId="0" fontId="21" fillId="0" borderId="22" xfId="0" applyFont="1" applyBorder="1" applyAlignment="1" applyProtection="1">
      <alignment horizontal="right" vertical="center"/>
    </xf>
    <xf numFmtId="0" fontId="21" fillId="0" borderId="8" xfId="0" applyFont="1" applyBorder="1" applyAlignment="1" applyProtection="1">
      <alignment horizontal="right" vertical="center"/>
    </xf>
    <xf numFmtId="0" fontId="21" fillId="0" borderId="32" xfId="0" applyFont="1" applyBorder="1" applyAlignment="1" applyProtection="1">
      <alignment horizontal="right" vertical="center"/>
    </xf>
    <xf numFmtId="40" fontId="23" fillId="2" borderId="0" xfId="1" applyNumberFormat="1" applyFont="1" applyFill="1" applyBorder="1" applyAlignment="1" applyProtection="1">
      <alignment vertical="center"/>
    </xf>
    <xf numFmtId="40" fontId="23" fillId="2" borderId="34" xfId="1" applyNumberFormat="1" applyFont="1" applyFill="1" applyBorder="1" applyAlignment="1" applyProtection="1">
      <alignment vertical="center"/>
    </xf>
    <xf numFmtId="0" fontId="8" fillId="0" borderId="34" xfId="0" applyFont="1" applyBorder="1" applyAlignment="1" applyProtection="1">
      <alignment horizontal="center" vertical="center"/>
    </xf>
    <xf numFmtId="0" fontId="25" fillId="2" borderId="41" xfId="0" applyFont="1" applyFill="1" applyBorder="1" applyAlignment="1" applyProtection="1">
      <alignment horizontal="center" vertical="center"/>
    </xf>
    <xf numFmtId="38" fontId="28" fillId="2" borderId="23" xfId="1" applyFont="1" applyFill="1" applyBorder="1" applyProtection="1">
      <alignment vertical="center"/>
    </xf>
    <xf numFmtId="38" fontId="28" fillId="2" borderId="0" xfId="1" applyFont="1" applyFill="1" applyBorder="1" applyProtection="1">
      <alignment vertical="center"/>
    </xf>
    <xf numFmtId="0" fontId="3" fillId="0" borderId="12" xfId="0" applyFont="1" applyBorder="1" applyAlignment="1" applyProtection="1"/>
    <xf numFmtId="0" fontId="10" fillId="0" borderId="45" xfId="0" applyFont="1" applyBorder="1" applyAlignment="1" applyProtection="1">
      <alignment horizontal="center" vertical="center"/>
    </xf>
    <xf numFmtId="0" fontId="8" fillId="0" borderId="21" xfId="0" applyFont="1" applyBorder="1" applyProtection="1">
      <alignment vertical="center"/>
    </xf>
    <xf numFmtId="0" fontId="8" fillId="0" borderId="3" xfId="0" applyFont="1" applyBorder="1" applyProtection="1">
      <alignment vertical="center"/>
    </xf>
    <xf numFmtId="0" fontId="10" fillId="0" borderId="0" xfId="0" applyFont="1" applyBorder="1" applyAlignment="1" applyProtection="1">
      <alignment horizontal="center"/>
    </xf>
    <xf numFmtId="38" fontId="22" fillId="2" borderId="5" xfId="1" applyFont="1" applyFill="1" applyBorder="1" applyProtection="1">
      <alignment vertical="center"/>
    </xf>
    <xf numFmtId="38" fontId="22" fillId="2" borderId="7" xfId="1" applyFont="1" applyFill="1" applyBorder="1" applyProtection="1">
      <alignment vertical="center"/>
    </xf>
    <xf numFmtId="38" fontId="22" fillId="2" borderId="8" xfId="1" applyFont="1" applyFill="1" applyBorder="1" applyProtection="1">
      <alignment vertical="center"/>
    </xf>
    <xf numFmtId="0" fontId="11" fillId="0" borderId="0" xfId="0" applyFont="1" applyBorder="1" applyAlignment="1" applyProtection="1">
      <alignment horizontal="center" vertical="center" wrapText="1"/>
    </xf>
    <xf numFmtId="0" fontId="11" fillId="0" borderId="8" xfId="0" applyFont="1" applyBorder="1" applyAlignment="1" applyProtection="1">
      <alignment horizontal="center" vertical="center"/>
    </xf>
    <xf numFmtId="38" fontId="22" fillId="2" borderId="0" xfId="1" applyFont="1" applyFill="1" applyBorder="1" applyAlignment="1" applyProtection="1">
      <alignment vertical="center" shrinkToFit="1"/>
    </xf>
    <xf numFmtId="38" fontId="22" fillId="2" borderId="8" xfId="1" applyFont="1" applyFill="1" applyBorder="1" applyAlignment="1" applyProtection="1">
      <alignment vertical="center" shrinkToFit="1"/>
    </xf>
    <xf numFmtId="0" fontId="8" fillId="0" borderId="0" xfId="0" applyFont="1" applyBorder="1" applyAlignment="1" applyProtection="1">
      <alignment horizontal="center" vertical="center" wrapText="1"/>
    </xf>
    <xf numFmtId="0" fontId="8" fillId="0" borderId="8" xfId="0" applyFont="1" applyBorder="1" applyAlignment="1" applyProtection="1">
      <alignment horizontal="center" vertical="center"/>
    </xf>
    <xf numFmtId="0" fontId="8" fillId="0" borderId="0" xfId="0" applyFont="1" applyBorder="1" applyAlignment="1" applyProtection="1">
      <alignment horizontal="right" vertical="center"/>
    </xf>
    <xf numFmtId="0" fontId="8" fillId="0" borderId="8" xfId="0" applyFont="1" applyBorder="1" applyAlignment="1" applyProtection="1">
      <alignment horizontal="right" vertical="center"/>
    </xf>
    <xf numFmtId="0" fontId="10" fillId="0" borderId="41" xfId="0" applyFont="1" applyBorder="1" applyAlignment="1" applyProtection="1">
      <alignment horizontal="center" vertical="center"/>
    </xf>
    <xf numFmtId="0" fontId="21" fillId="0" borderId="24" xfId="0" applyFont="1" applyBorder="1" applyAlignment="1" applyProtection="1">
      <alignment vertical="top"/>
    </xf>
    <xf numFmtId="0" fontId="21" fillId="0" borderId="20" xfId="0" applyFont="1" applyBorder="1" applyAlignment="1" applyProtection="1">
      <alignment vertical="top"/>
    </xf>
    <xf numFmtId="0" fontId="21" fillId="0" borderId="23" xfId="0" applyFont="1" applyBorder="1" applyAlignment="1" applyProtection="1">
      <alignment vertical="top"/>
    </xf>
    <xf numFmtId="0" fontId="21" fillId="0" borderId="0" xfId="0" applyFont="1" applyBorder="1" applyAlignment="1" applyProtection="1">
      <alignment vertical="top"/>
    </xf>
    <xf numFmtId="38" fontId="22" fillId="2" borderId="33" xfId="1" applyFont="1" applyFill="1" applyBorder="1" applyProtection="1">
      <alignment vertical="center"/>
    </xf>
    <xf numFmtId="0" fontId="8" fillId="0" borderId="0" xfId="0" applyFont="1" applyBorder="1" applyAlignment="1" applyProtection="1">
      <alignment vertical="center" wrapText="1"/>
    </xf>
    <xf numFmtId="0" fontId="8" fillId="0" borderId="34" xfId="0" applyFont="1" applyBorder="1" applyAlignment="1" applyProtection="1">
      <alignment vertical="center" wrapText="1"/>
    </xf>
    <xf numFmtId="0" fontId="11" fillId="0" borderId="8" xfId="0" applyFont="1" applyBorder="1" applyAlignment="1" applyProtection="1">
      <alignment horizontal="center" vertical="center" wrapText="1"/>
    </xf>
    <xf numFmtId="0" fontId="8" fillId="0" borderId="8" xfId="0" applyFont="1" applyBorder="1" applyAlignment="1" applyProtection="1">
      <alignment vertical="center" wrapText="1"/>
    </xf>
    <xf numFmtId="0" fontId="8" fillId="0" borderId="8" xfId="0" applyFont="1" applyBorder="1" applyAlignment="1" applyProtection="1">
      <alignment vertical="center"/>
    </xf>
    <xf numFmtId="38" fontId="28" fillId="2" borderId="22" xfId="0" applyNumberFormat="1" applyFont="1" applyFill="1" applyBorder="1" applyProtection="1">
      <alignment vertical="center"/>
    </xf>
    <xf numFmtId="0" fontId="28" fillId="2" borderId="8" xfId="0" applyFont="1" applyFill="1" applyBorder="1" applyProtection="1">
      <alignment vertical="center"/>
    </xf>
    <xf numFmtId="0" fontId="23" fillId="2" borderId="8" xfId="0" applyFont="1" applyFill="1" applyBorder="1" applyAlignment="1" applyProtection="1">
      <alignment horizontal="center" vertical="center"/>
    </xf>
    <xf numFmtId="49" fontId="8" fillId="0" borderId="8" xfId="0" applyNumberFormat="1" applyFont="1" applyBorder="1" applyAlignment="1" applyProtection="1">
      <alignment horizontal="center" vertical="center"/>
    </xf>
    <xf numFmtId="0" fontId="23" fillId="2" borderId="34" xfId="0" applyFont="1" applyFill="1" applyBorder="1" applyAlignment="1" applyProtection="1">
      <alignment horizontal="center" vertical="center"/>
    </xf>
    <xf numFmtId="49" fontId="8" fillId="0" borderId="34" xfId="0" applyNumberFormat="1" applyFont="1" applyBorder="1" applyAlignment="1" applyProtection="1">
      <alignment horizontal="center" vertical="center"/>
    </xf>
    <xf numFmtId="0" fontId="21" fillId="0" borderId="3" xfId="0" applyFont="1" applyBorder="1" applyAlignment="1" applyProtection="1">
      <alignment horizontal="center"/>
    </xf>
    <xf numFmtId="0" fontId="9" fillId="0" borderId="32" xfId="0" applyFont="1" applyBorder="1" applyAlignment="1" applyProtection="1">
      <alignment horizontal="right" vertical="top"/>
    </xf>
    <xf numFmtId="0" fontId="21" fillId="0" borderId="0" xfId="0" applyFont="1" applyBorder="1" applyAlignment="1" applyProtection="1">
      <alignment horizontal="center" vertical="top"/>
    </xf>
    <xf numFmtId="0" fontId="8" fillId="0" borderId="0" xfId="0" applyFont="1" applyBorder="1" applyProtection="1">
      <alignment vertical="center"/>
    </xf>
    <xf numFmtId="0" fontId="8" fillId="0" borderId="34" xfId="0" applyFont="1" applyBorder="1" applyProtection="1">
      <alignment vertical="center"/>
    </xf>
    <xf numFmtId="2" fontId="23" fillId="2" borderId="34" xfId="0" applyNumberFormat="1" applyFont="1" applyFill="1" applyBorder="1" applyProtection="1">
      <alignment vertical="center"/>
    </xf>
    <xf numFmtId="0" fontId="21" fillId="0" borderId="23" xfId="0" applyFont="1" applyBorder="1" applyProtection="1">
      <alignment vertical="center"/>
    </xf>
    <xf numFmtId="0" fontId="21" fillId="0" borderId="0" xfId="0" applyFont="1" applyBorder="1" applyProtection="1">
      <alignment vertical="center"/>
    </xf>
    <xf numFmtId="0" fontId="8" fillId="0" borderId="0" xfId="0" applyFont="1" applyBorder="1" applyAlignment="1" applyProtection="1">
      <alignment vertical="center"/>
    </xf>
    <xf numFmtId="0" fontId="57" fillId="0" borderId="0" xfId="2" applyFont="1" applyProtection="1">
      <alignment vertical="center"/>
    </xf>
    <xf numFmtId="0" fontId="58" fillId="0" borderId="0" xfId="2" applyFont="1" applyProtection="1">
      <alignment vertical="center"/>
    </xf>
    <xf numFmtId="0" fontId="5" fillId="0" borderId="0" xfId="0" applyFont="1" applyProtection="1">
      <alignment vertical="center"/>
    </xf>
    <xf numFmtId="0" fontId="35" fillId="0" borderId="0" xfId="2" applyFont="1" applyProtection="1">
      <alignment vertical="center"/>
    </xf>
    <xf numFmtId="0" fontId="27" fillId="0" borderId="0" xfId="2" applyFont="1" applyProtection="1">
      <alignment vertical="center"/>
    </xf>
    <xf numFmtId="38" fontId="28" fillId="2" borderId="22" xfId="1" applyFont="1" applyFill="1" applyBorder="1" applyProtection="1">
      <alignment vertical="center"/>
    </xf>
    <xf numFmtId="38" fontId="28" fillId="2" borderId="8" xfId="1" applyFont="1" applyFill="1" applyBorder="1" applyProtection="1">
      <alignment vertical="center"/>
    </xf>
    <xf numFmtId="0" fontId="8" fillId="0" borderId="11"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3" borderId="18" xfId="0" applyFont="1" applyFill="1" applyBorder="1" applyAlignment="1" applyProtection="1">
      <alignment horizontal="left" vertical="top"/>
      <protection locked="0"/>
    </xf>
    <xf numFmtId="0" fontId="8" fillId="3" borderId="12" xfId="0" applyFont="1" applyFill="1" applyBorder="1" applyAlignment="1" applyProtection="1">
      <alignment horizontal="left" vertical="top"/>
      <protection locked="0"/>
    </xf>
    <xf numFmtId="0" fontId="8" fillId="3" borderId="13" xfId="0" applyFont="1" applyFill="1" applyBorder="1" applyAlignment="1" applyProtection="1">
      <alignment horizontal="left" vertical="top"/>
      <protection locked="0"/>
    </xf>
    <xf numFmtId="0" fontId="9" fillId="0" borderId="0" xfId="0" applyFont="1" applyAlignment="1" applyProtection="1">
      <alignment horizontal="right" vertical="center"/>
    </xf>
    <xf numFmtId="0" fontId="14" fillId="0" borderId="0" xfId="0" applyFont="1" applyBorder="1" applyAlignment="1" applyProtection="1">
      <alignment horizontal="left" vertical="center" wrapText="1"/>
    </xf>
    <xf numFmtId="0" fontId="0" fillId="0" borderId="55" xfId="0" applyBorder="1">
      <alignment vertical="center"/>
    </xf>
    <xf numFmtId="0" fontId="0" fillId="0" borderId="1" xfId="0" applyBorder="1">
      <alignment vertical="center"/>
    </xf>
    <xf numFmtId="0" fontId="0" fillId="0" borderId="57" xfId="0" applyBorder="1">
      <alignment vertical="center"/>
    </xf>
    <xf numFmtId="0" fontId="0" fillId="0" borderId="58" xfId="0" applyBorder="1">
      <alignment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0" fillId="0" borderId="53" xfId="0" applyBorder="1">
      <alignment vertical="center"/>
    </xf>
    <xf numFmtId="0" fontId="0" fillId="0" borderId="10" xfId="0" applyBorder="1">
      <alignment vertical="center"/>
    </xf>
  </cellXfs>
  <cellStyles count="5">
    <cellStyle name="ハイパーリンク" xfId="2" builtinId="8"/>
    <cellStyle name="ハイパーリンク 2" xfId="4"/>
    <cellStyle name="桁区切り" xfId="1" builtinId="6"/>
    <cellStyle name="標準" xfId="0" builtinId="0"/>
    <cellStyle name="標準 2" xfId="3"/>
  </cellStyles>
  <dxfs count="9">
    <dxf>
      <fill>
        <patternFill>
          <bgColor rgb="FFFF0000"/>
        </patternFill>
      </fill>
    </dxf>
    <dxf>
      <fill>
        <patternFill>
          <bgColor rgb="FFFF0000"/>
        </patternFill>
      </fill>
    </dxf>
    <dxf>
      <font>
        <b/>
        <i val="0"/>
      </font>
      <fill>
        <patternFill>
          <bgColor rgb="FFFF99CC"/>
        </patternFill>
      </fill>
    </dxf>
    <dxf>
      <fill>
        <patternFill>
          <bgColor rgb="FFFF0000"/>
        </patternFill>
      </fill>
    </dxf>
    <dxf>
      <fill>
        <patternFill>
          <bgColor rgb="FFFF0000"/>
        </patternFill>
      </fill>
    </dxf>
    <dxf>
      <font>
        <b/>
        <i val="0"/>
      </font>
      <fill>
        <patternFill>
          <bgColor rgb="FFFF99CC"/>
        </patternFill>
      </fill>
    </dxf>
    <dxf>
      <fill>
        <patternFill>
          <bgColor rgb="FFFF0000"/>
        </patternFill>
      </fill>
    </dxf>
    <dxf>
      <fill>
        <patternFill>
          <bgColor rgb="FFFF0000"/>
        </patternFill>
      </fill>
    </dxf>
    <dxf>
      <font>
        <b/>
        <i val="0"/>
      </font>
      <fill>
        <patternFill>
          <bgColor rgb="FFFF99CC"/>
        </patternFill>
      </fill>
    </dxf>
  </dxfs>
  <tableStyles count="0" defaultTableStyle="TableStyleMedium2" defaultPivotStyle="PivotStyleLight16"/>
  <colors>
    <mruColors>
      <color rgb="FFCCECFF"/>
      <color rgb="FFFFFFCC"/>
      <color rgb="FF0000FF"/>
      <color rgb="FF00FF99"/>
      <color rgb="FFFF66CC"/>
      <color rgb="FFFF99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219075</xdr:colOff>
      <xdr:row>22</xdr:row>
      <xdr:rowOff>28575</xdr:rowOff>
    </xdr:from>
    <xdr:to>
      <xdr:col>4</xdr:col>
      <xdr:colOff>38100</xdr:colOff>
      <xdr:row>23</xdr:row>
      <xdr:rowOff>47625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4895850"/>
          <a:ext cx="190500" cy="190500"/>
        </a:xfrm>
        <a:prstGeom prst="rect">
          <a:avLst/>
        </a:prstGeom>
      </xdr:spPr>
    </xdr:pic>
    <xdr:clientData/>
  </xdr:twoCellAnchor>
  <xdr:twoCellAnchor editAs="oneCell">
    <xdr:from>
      <xdr:col>3</xdr:col>
      <xdr:colOff>38100</xdr:colOff>
      <xdr:row>32</xdr:row>
      <xdr:rowOff>85725</xdr:rowOff>
    </xdr:from>
    <xdr:to>
      <xdr:col>11</xdr:col>
      <xdr:colOff>609600</xdr:colOff>
      <xdr:row>44</xdr:row>
      <xdr:rowOff>19050</xdr:rowOff>
    </xdr:to>
    <xdr:pic>
      <xdr:nvPicPr>
        <xdr:cNvPr id="4" name="図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38200" y="6610350"/>
          <a:ext cx="5686425" cy="1990725"/>
        </a:xfrm>
        <a:prstGeom prst="rect">
          <a:avLst/>
        </a:prstGeom>
      </xdr:spPr>
    </xdr:pic>
    <xdr:clientData/>
  </xdr:twoCellAnchor>
  <xdr:twoCellAnchor>
    <xdr:from>
      <xdr:col>7</xdr:col>
      <xdr:colOff>9526</xdr:colOff>
      <xdr:row>35</xdr:row>
      <xdr:rowOff>123825</xdr:rowOff>
    </xdr:from>
    <xdr:to>
      <xdr:col>7</xdr:col>
      <xdr:colOff>466726</xdr:colOff>
      <xdr:row>37</xdr:row>
      <xdr:rowOff>57150</xdr:rowOff>
    </xdr:to>
    <xdr:sp macro="" textlink="">
      <xdr:nvSpPr>
        <xdr:cNvPr id="5" name="テキスト ボックス 4"/>
        <xdr:cNvSpPr txBox="1"/>
      </xdr:nvSpPr>
      <xdr:spPr>
        <a:xfrm>
          <a:off x="2971801" y="6286500"/>
          <a:ext cx="4572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a:t>Ⓐ</a:t>
          </a:r>
        </a:p>
      </xdr:txBody>
    </xdr:sp>
    <xdr:clientData/>
  </xdr:twoCellAnchor>
  <xdr:twoCellAnchor>
    <xdr:from>
      <xdr:col>7</xdr:col>
      <xdr:colOff>19051</xdr:colOff>
      <xdr:row>37</xdr:row>
      <xdr:rowOff>28575</xdr:rowOff>
    </xdr:from>
    <xdr:to>
      <xdr:col>7</xdr:col>
      <xdr:colOff>476251</xdr:colOff>
      <xdr:row>38</xdr:row>
      <xdr:rowOff>133350</xdr:rowOff>
    </xdr:to>
    <xdr:sp macro="" textlink="">
      <xdr:nvSpPr>
        <xdr:cNvPr id="6" name="テキスト ボックス 5"/>
        <xdr:cNvSpPr txBox="1"/>
      </xdr:nvSpPr>
      <xdr:spPr>
        <a:xfrm>
          <a:off x="2981326" y="6534150"/>
          <a:ext cx="4572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a:t>Ⓑ </a:t>
          </a:r>
        </a:p>
      </xdr:txBody>
    </xdr:sp>
    <xdr:clientData/>
  </xdr:twoCellAnchor>
  <xdr:twoCellAnchor>
    <xdr:from>
      <xdr:col>7</xdr:col>
      <xdr:colOff>28576</xdr:colOff>
      <xdr:row>39</xdr:row>
      <xdr:rowOff>47625</xdr:rowOff>
    </xdr:from>
    <xdr:to>
      <xdr:col>7</xdr:col>
      <xdr:colOff>485776</xdr:colOff>
      <xdr:row>40</xdr:row>
      <xdr:rowOff>152400</xdr:rowOff>
    </xdr:to>
    <xdr:sp macro="" textlink="">
      <xdr:nvSpPr>
        <xdr:cNvPr id="7" name="テキスト ボックス 6"/>
        <xdr:cNvSpPr txBox="1"/>
      </xdr:nvSpPr>
      <xdr:spPr>
        <a:xfrm>
          <a:off x="2990851" y="6896100"/>
          <a:ext cx="4572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a:t>Ⓒ</a:t>
          </a:r>
        </a:p>
      </xdr:txBody>
    </xdr:sp>
    <xdr:clientData/>
  </xdr:twoCellAnchor>
  <xdr:twoCellAnchor>
    <xdr:from>
      <xdr:col>7</xdr:col>
      <xdr:colOff>38101</xdr:colOff>
      <xdr:row>41</xdr:row>
      <xdr:rowOff>38100</xdr:rowOff>
    </xdr:from>
    <xdr:to>
      <xdr:col>7</xdr:col>
      <xdr:colOff>495301</xdr:colOff>
      <xdr:row>42</xdr:row>
      <xdr:rowOff>142875</xdr:rowOff>
    </xdr:to>
    <xdr:sp macro="" textlink="">
      <xdr:nvSpPr>
        <xdr:cNvPr id="8" name="テキスト ボックス 7"/>
        <xdr:cNvSpPr txBox="1"/>
      </xdr:nvSpPr>
      <xdr:spPr>
        <a:xfrm>
          <a:off x="3000376" y="7229475"/>
          <a:ext cx="4572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a:t>Ⓓ</a:t>
          </a:r>
        </a:p>
      </xdr:txBody>
    </xdr:sp>
    <xdr:clientData/>
  </xdr:twoCellAnchor>
  <xdr:twoCellAnchor editAs="oneCell">
    <xdr:from>
      <xdr:col>13</xdr:col>
      <xdr:colOff>9525</xdr:colOff>
      <xdr:row>69</xdr:row>
      <xdr:rowOff>66676</xdr:rowOff>
    </xdr:from>
    <xdr:to>
      <xdr:col>19</xdr:col>
      <xdr:colOff>466725</xdr:colOff>
      <xdr:row>73</xdr:row>
      <xdr:rowOff>157257</xdr:rowOff>
    </xdr:to>
    <xdr:pic>
      <xdr:nvPicPr>
        <xdr:cNvPr id="9" name="図 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296150" y="11649076"/>
          <a:ext cx="4572000" cy="709706"/>
        </a:xfrm>
        <a:prstGeom prst="rect">
          <a:avLst/>
        </a:prstGeom>
      </xdr:spPr>
    </xdr:pic>
    <xdr:clientData/>
  </xdr:twoCellAnchor>
  <xdr:twoCellAnchor>
    <xdr:from>
      <xdr:col>16</xdr:col>
      <xdr:colOff>133350</xdr:colOff>
      <xdr:row>70</xdr:row>
      <xdr:rowOff>19050</xdr:rowOff>
    </xdr:from>
    <xdr:to>
      <xdr:col>16</xdr:col>
      <xdr:colOff>400050</xdr:colOff>
      <xdr:row>71</xdr:row>
      <xdr:rowOff>85725</xdr:rowOff>
    </xdr:to>
    <xdr:sp macro="" textlink="">
      <xdr:nvSpPr>
        <xdr:cNvPr id="10" name="右矢印 9"/>
        <xdr:cNvSpPr/>
      </xdr:nvSpPr>
      <xdr:spPr>
        <a:xfrm>
          <a:off x="9477375" y="11772900"/>
          <a:ext cx="266700" cy="238125"/>
        </a:xfrm>
        <a:prstGeom prst="rightArrow">
          <a:avLst>
            <a:gd name="adj1" fmla="val 34000"/>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87922</xdr:colOff>
      <xdr:row>52</xdr:row>
      <xdr:rowOff>29306</xdr:rowOff>
    </xdr:from>
    <xdr:to>
      <xdr:col>26</xdr:col>
      <xdr:colOff>29306</xdr:colOff>
      <xdr:row>53</xdr:row>
      <xdr:rowOff>117230</xdr:rowOff>
    </xdr:to>
    <xdr:sp macro="" textlink="">
      <xdr:nvSpPr>
        <xdr:cNvPr id="2" name="大かっこ 1"/>
        <xdr:cNvSpPr/>
      </xdr:nvSpPr>
      <xdr:spPr>
        <a:xfrm>
          <a:off x="2478697" y="8220806"/>
          <a:ext cx="1103434" cy="211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80596</xdr:colOff>
      <xdr:row>52</xdr:row>
      <xdr:rowOff>21980</xdr:rowOff>
    </xdr:from>
    <xdr:to>
      <xdr:col>36</xdr:col>
      <xdr:colOff>58614</xdr:colOff>
      <xdr:row>53</xdr:row>
      <xdr:rowOff>117230</xdr:rowOff>
    </xdr:to>
    <xdr:sp macro="" textlink="">
      <xdr:nvSpPr>
        <xdr:cNvPr id="3" name="大かっこ 2"/>
        <xdr:cNvSpPr/>
      </xdr:nvSpPr>
      <xdr:spPr>
        <a:xfrm>
          <a:off x="3995371" y="8213480"/>
          <a:ext cx="644768" cy="219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95249</xdr:colOff>
      <xdr:row>42</xdr:row>
      <xdr:rowOff>21980</xdr:rowOff>
    </xdr:from>
    <xdr:to>
      <xdr:col>36</xdr:col>
      <xdr:colOff>29307</xdr:colOff>
      <xdr:row>44</xdr:row>
      <xdr:rowOff>29307</xdr:rowOff>
    </xdr:to>
    <xdr:sp macro="" textlink="">
      <xdr:nvSpPr>
        <xdr:cNvPr id="4" name="大かっこ 3"/>
        <xdr:cNvSpPr/>
      </xdr:nvSpPr>
      <xdr:spPr>
        <a:xfrm>
          <a:off x="3076574" y="6470405"/>
          <a:ext cx="1534258" cy="2168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87922</xdr:colOff>
      <xdr:row>37</xdr:row>
      <xdr:rowOff>21981</xdr:rowOff>
    </xdr:from>
    <xdr:to>
      <xdr:col>26</xdr:col>
      <xdr:colOff>29306</xdr:colOff>
      <xdr:row>38</xdr:row>
      <xdr:rowOff>117231</xdr:rowOff>
    </xdr:to>
    <xdr:sp macro="" textlink="">
      <xdr:nvSpPr>
        <xdr:cNvPr id="5" name="大かっこ 4"/>
        <xdr:cNvSpPr/>
      </xdr:nvSpPr>
      <xdr:spPr>
        <a:xfrm>
          <a:off x="2478697" y="5803656"/>
          <a:ext cx="1103434" cy="219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21981</xdr:colOff>
      <xdr:row>11</xdr:row>
      <xdr:rowOff>7326</xdr:rowOff>
    </xdr:from>
    <xdr:to>
      <xdr:col>45</xdr:col>
      <xdr:colOff>293078</xdr:colOff>
      <xdr:row>12</xdr:row>
      <xdr:rowOff>0</xdr:rowOff>
    </xdr:to>
    <xdr:sp macro="" textlink="">
      <xdr:nvSpPr>
        <xdr:cNvPr id="6" name="大かっこ 5"/>
        <xdr:cNvSpPr/>
      </xdr:nvSpPr>
      <xdr:spPr>
        <a:xfrm>
          <a:off x="5451231" y="1502751"/>
          <a:ext cx="880697" cy="1736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65941</xdr:colOff>
      <xdr:row>21</xdr:row>
      <xdr:rowOff>7326</xdr:rowOff>
    </xdr:from>
    <xdr:to>
      <xdr:col>43</xdr:col>
      <xdr:colOff>175845</xdr:colOff>
      <xdr:row>22</xdr:row>
      <xdr:rowOff>0</xdr:rowOff>
    </xdr:to>
    <xdr:sp macro="" textlink="">
      <xdr:nvSpPr>
        <xdr:cNvPr id="7" name="大かっこ 6"/>
        <xdr:cNvSpPr/>
      </xdr:nvSpPr>
      <xdr:spPr>
        <a:xfrm>
          <a:off x="4647466" y="3074376"/>
          <a:ext cx="1148129" cy="1736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73269</xdr:colOff>
      <xdr:row>21</xdr:row>
      <xdr:rowOff>7327</xdr:rowOff>
    </xdr:from>
    <xdr:to>
      <xdr:col>44</xdr:col>
      <xdr:colOff>29307</xdr:colOff>
      <xdr:row>22</xdr:row>
      <xdr:rowOff>139211</xdr:rowOff>
    </xdr:to>
    <xdr:sp macro="" textlink="">
      <xdr:nvSpPr>
        <xdr:cNvPr id="8" name="大かっこ 7"/>
        <xdr:cNvSpPr/>
      </xdr:nvSpPr>
      <xdr:spPr>
        <a:xfrm>
          <a:off x="4407144" y="3074377"/>
          <a:ext cx="1470513" cy="312859"/>
        </a:xfrm>
        <a:prstGeom prst="bracketPair">
          <a:avLst>
            <a:gd name="adj" fmla="val 96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7326</xdr:colOff>
      <xdr:row>17</xdr:row>
      <xdr:rowOff>168518</xdr:rowOff>
    </xdr:from>
    <xdr:to>
      <xdr:col>43</xdr:col>
      <xdr:colOff>183172</xdr:colOff>
      <xdr:row>19</xdr:row>
      <xdr:rowOff>7326</xdr:rowOff>
    </xdr:to>
    <xdr:sp macro="" textlink="">
      <xdr:nvSpPr>
        <xdr:cNvPr id="9" name="大かっこ 8"/>
        <xdr:cNvSpPr/>
      </xdr:nvSpPr>
      <xdr:spPr>
        <a:xfrm>
          <a:off x="4865076" y="2692643"/>
          <a:ext cx="937846" cy="1817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21980</xdr:colOff>
      <xdr:row>1</xdr:row>
      <xdr:rowOff>36635</xdr:rowOff>
    </xdr:from>
    <xdr:to>
      <xdr:col>21</xdr:col>
      <xdr:colOff>80596</xdr:colOff>
      <xdr:row>3</xdr:row>
      <xdr:rowOff>161193</xdr:rowOff>
    </xdr:to>
    <xdr:sp macro="" textlink="">
      <xdr:nvSpPr>
        <xdr:cNvPr id="10" name="大かっこ 9"/>
        <xdr:cNvSpPr/>
      </xdr:nvSpPr>
      <xdr:spPr>
        <a:xfrm>
          <a:off x="2165105" y="274760"/>
          <a:ext cx="896816" cy="334108"/>
        </a:xfrm>
        <a:prstGeom prst="bracketPair">
          <a:avLst>
            <a:gd name="adj" fmla="val 96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29306</xdr:colOff>
      <xdr:row>4</xdr:row>
      <xdr:rowOff>51289</xdr:rowOff>
    </xdr:from>
    <xdr:to>
      <xdr:col>21</xdr:col>
      <xdr:colOff>80595</xdr:colOff>
      <xdr:row>6</xdr:row>
      <xdr:rowOff>175846</xdr:rowOff>
    </xdr:to>
    <xdr:sp macro="" textlink="">
      <xdr:nvSpPr>
        <xdr:cNvPr id="11" name="大かっこ 10"/>
        <xdr:cNvSpPr/>
      </xdr:nvSpPr>
      <xdr:spPr>
        <a:xfrm>
          <a:off x="2172431" y="679939"/>
          <a:ext cx="889489" cy="334107"/>
        </a:xfrm>
        <a:prstGeom prst="bracketPair">
          <a:avLst>
            <a:gd name="adj" fmla="val 96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65943</xdr:colOff>
      <xdr:row>1</xdr:row>
      <xdr:rowOff>51289</xdr:rowOff>
    </xdr:from>
    <xdr:to>
      <xdr:col>40</xdr:col>
      <xdr:colOff>58615</xdr:colOff>
      <xdr:row>3</xdr:row>
      <xdr:rowOff>175847</xdr:rowOff>
    </xdr:to>
    <xdr:sp macro="" textlink="">
      <xdr:nvSpPr>
        <xdr:cNvPr id="12" name="大かっこ 11"/>
        <xdr:cNvSpPr/>
      </xdr:nvSpPr>
      <xdr:spPr>
        <a:xfrm>
          <a:off x="4399818" y="289414"/>
          <a:ext cx="821347" cy="334108"/>
        </a:xfrm>
        <a:prstGeom prst="bracketPair">
          <a:avLst>
            <a:gd name="adj" fmla="val 96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65943</xdr:colOff>
      <xdr:row>4</xdr:row>
      <xdr:rowOff>36636</xdr:rowOff>
    </xdr:from>
    <xdr:to>
      <xdr:col>40</xdr:col>
      <xdr:colOff>58615</xdr:colOff>
      <xdr:row>6</xdr:row>
      <xdr:rowOff>161193</xdr:rowOff>
    </xdr:to>
    <xdr:sp macro="" textlink="">
      <xdr:nvSpPr>
        <xdr:cNvPr id="13" name="大かっこ 12"/>
        <xdr:cNvSpPr/>
      </xdr:nvSpPr>
      <xdr:spPr>
        <a:xfrm>
          <a:off x="4399818" y="665286"/>
          <a:ext cx="821347" cy="334107"/>
        </a:xfrm>
        <a:prstGeom prst="bracketPair">
          <a:avLst>
            <a:gd name="adj" fmla="val 96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146538</xdr:colOff>
      <xdr:row>4</xdr:row>
      <xdr:rowOff>29309</xdr:rowOff>
    </xdr:from>
    <xdr:to>
      <xdr:col>49</xdr:col>
      <xdr:colOff>131884</xdr:colOff>
      <xdr:row>6</xdr:row>
      <xdr:rowOff>153866</xdr:rowOff>
    </xdr:to>
    <xdr:sp macro="" textlink="">
      <xdr:nvSpPr>
        <xdr:cNvPr id="14" name="大かっこ 13"/>
        <xdr:cNvSpPr/>
      </xdr:nvSpPr>
      <xdr:spPr>
        <a:xfrm>
          <a:off x="6566388" y="657959"/>
          <a:ext cx="747346" cy="334107"/>
        </a:xfrm>
        <a:prstGeom prst="bracketPair">
          <a:avLst>
            <a:gd name="adj" fmla="val 96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36634</xdr:colOff>
      <xdr:row>44</xdr:row>
      <xdr:rowOff>117231</xdr:rowOff>
    </xdr:from>
    <xdr:to>
      <xdr:col>52</xdr:col>
      <xdr:colOff>43961</xdr:colOff>
      <xdr:row>46</xdr:row>
      <xdr:rowOff>131885</xdr:rowOff>
    </xdr:to>
    <xdr:sp macro="" textlink="">
      <xdr:nvSpPr>
        <xdr:cNvPr id="15" name="左矢印 14"/>
        <xdr:cNvSpPr/>
      </xdr:nvSpPr>
      <xdr:spPr>
        <a:xfrm>
          <a:off x="7599484" y="6775206"/>
          <a:ext cx="188302" cy="224204"/>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18</xdr:col>
      <xdr:colOff>102576</xdr:colOff>
      <xdr:row>24</xdr:row>
      <xdr:rowOff>43961</xdr:rowOff>
    </xdr:from>
    <xdr:ext cx="2733826" cy="1192634"/>
    <xdr:sp macro="" textlink="">
      <xdr:nvSpPr>
        <xdr:cNvPr id="16" name="正方形/長方形 15"/>
        <xdr:cNvSpPr/>
      </xdr:nvSpPr>
      <xdr:spPr>
        <a:xfrm>
          <a:off x="2498480" y="3553557"/>
          <a:ext cx="2733826" cy="1192634"/>
        </a:xfrm>
        <a:prstGeom prst="rect">
          <a:avLst/>
        </a:prstGeom>
        <a:noFill/>
      </xdr:spPr>
      <xdr:txBody>
        <a:bodyPr wrap="none" lIns="91440" tIns="45720" rIns="91440" bIns="45720">
          <a:spAutoFit/>
        </a:bodyPr>
        <a:lstStyle/>
        <a:p>
          <a:pPr algn="ctr"/>
          <a:r>
            <a:rPr lang="ja-JP" altLang="en-US" sz="6600" b="1" cap="none" spc="0">
              <a:ln w="12700">
                <a:solidFill>
                  <a:schemeClr val="accent2">
                    <a:lumMod val="50000"/>
                    <a:alpha val="30000"/>
                  </a:schemeClr>
                </a:solidFill>
                <a:prstDash val="solid"/>
              </a:ln>
              <a:solidFill>
                <a:schemeClr val="accent2">
                  <a:lumMod val="50000"/>
                  <a:alpha val="40000"/>
                </a:schemeClr>
              </a:solidFill>
              <a:effectLst/>
            </a:rPr>
            <a:t>試用版</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87922</xdr:colOff>
      <xdr:row>52</xdr:row>
      <xdr:rowOff>29306</xdr:rowOff>
    </xdr:from>
    <xdr:to>
      <xdr:col>26</xdr:col>
      <xdr:colOff>29306</xdr:colOff>
      <xdr:row>53</xdr:row>
      <xdr:rowOff>117230</xdr:rowOff>
    </xdr:to>
    <xdr:sp macro="" textlink="">
      <xdr:nvSpPr>
        <xdr:cNvPr id="2" name="大かっこ 1"/>
        <xdr:cNvSpPr/>
      </xdr:nvSpPr>
      <xdr:spPr>
        <a:xfrm>
          <a:off x="2478697" y="8220806"/>
          <a:ext cx="1103434" cy="211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80596</xdr:colOff>
      <xdr:row>52</xdr:row>
      <xdr:rowOff>21980</xdr:rowOff>
    </xdr:from>
    <xdr:to>
      <xdr:col>36</xdr:col>
      <xdr:colOff>58614</xdr:colOff>
      <xdr:row>53</xdr:row>
      <xdr:rowOff>117230</xdr:rowOff>
    </xdr:to>
    <xdr:sp macro="" textlink="">
      <xdr:nvSpPr>
        <xdr:cNvPr id="3" name="大かっこ 2"/>
        <xdr:cNvSpPr/>
      </xdr:nvSpPr>
      <xdr:spPr>
        <a:xfrm>
          <a:off x="3995371" y="8213480"/>
          <a:ext cx="644768" cy="219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95249</xdr:colOff>
      <xdr:row>42</xdr:row>
      <xdr:rowOff>21980</xdr:rowOff>
    </xdr:from>
    <xdr:to>
      <xdr:col>36</xdr:col>
      <xdr:colOff>29307</xdr:colOff>
      <xdr:row>44</xdr:row>
      <xdr:rowOff>29307</xdr:rowOff>
    </xdr:to>
    <xdr:sp macro="" textlink="">
      <xdr:nvSpPr>
        <xdr:cNvPr id="4" name="大かっこ 3"/>
        <xdr:cNvSpPr/>
      </xdr:nvSpPr>
      <xdr:spPr>
        <a:xfrm>
          <a:off x="3076574" y="6470405"/>
          <a:ext cx="1534258" cy="2168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87922</xdr:colOff>
      <xdr:row>37</xdr:row>
      <xdr:rowOff>21981</xdr:rowOff>
    </xdr:from>
    <xdr:to>
      <xdr:col>26</xdr:col>
      <xdr:colOff>29306</xdr:colOff>
      <xdr:row>38</xdr:row>
      <xdr:rowOff>117231</xdr:rowOff>
    </xdr:to>
    <xdr:sp macro="" textlink="">
      <xdr:nvSpPr>
        <xdr:cNvPr id="5" name="大かっこ 4"/>
        <xdr:cNvSpPr/>
      </xdr:nvSpPr>
      <xdr:spPr>
        <a:xfrm>
          <a:off x="2478697" y="5803656"/>
          <a:ext cx="1103434" cy="219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21981</xdr:colOff>
      <xdr:row>11</xdr:row>
      <xdr:rowOff>7326</xdr:rowOff>
    </xdr:from>
    <xdr:to>
      <xdr:col>45</xdr:col>
      <xdr:colOff>293078</xdr:colOff>
      <xdr:row>12</xdr:row>
      <xdr:rowOff>0</xdr:rowOff>
    </xdr:to>
    <xdr:sp macro="" textlink="">
      <xdr:nvSpPr>
        <xdr:cNvPr id="6" name="大かっこ 5"/>
        <xdr:cNvSpPr/>
      </xdr:nvSpPr>
      <xdr:spPr>
        <a:xfrm>
          <a:off x="5451231" y="1502751"/>
          <a:ext cx="880697" cy="1736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65941</xdr:colOff>
      <xdr:row>21</xdr:row>
      <xdr:rowOff>7326</xdr:rowOff>
    </xdr:from>
    <xdr:to>
      <xdr:col>43</xdr:col>
      <xdr:colOff>175845</xdr:colOff>
      <xdr:row>22</xdr:row>
      <xdr:rowOff>0</xdr:rowOff>
    </xdr:to>
    <xdr:sp macro="" textlink="">
      <xdr:nvSpPr>
        <xdr:cNvPr id="7" name="大かっこ 6"/>
        <xdr:cNvSpPr/>
      </xdr:nvSpPr>
      <xdr:spPr>
        <a:xfrm>
          <a:off x="4647466" y="3074376"/>
          <a:ext cx="1148129" cy="1736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73269</xdr:colOff>
      <xdr:row>21</xdr:row>
      <xdr:rowOff>7327</xdr:rowOff>
    </xdr:from>
    <xdr:to>
      <xdr:col>44</xdr:col>
      <xdr:colOff>29307</xdr:colOff>
      <xdr:row>22</xdr:row>
      <xdr:rowOff>139211</xdr:rowOff>
    </xdr:to>
    <xdr:sp macro="" textlink="">
      <xdr:nvSpPr>
        <xdr:cNvPr id="8" name="大かっこ 7"/>
        <xdr:cNvSpPr/>
      </xdr:nvSpPr>
      <xdr:spPr>
        <a:xfrm>
          <a:off x="4407144" y="3074377"/>
          <a:ext cx="1470513" cy="312859"/>
        </a:xfrm>
        <a:prstGeom prst="bracketPair">
          <a:avLst>
            <a:gd name="adj" fmla="val 96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7326</xdr:colOff>
      <xdr:row>17</xdr:row>
      <xdr:rowOff>168518</xdr:rowOff>
    </xdr:from>
    <xdr:to>
      <xdr:col>43</xdr:col>
      <xdr:colOff>183172</xdr:colOff>
      <xdr:row>19</xdr:row>
      <xdr:rowOff>7326</xdr:rowOff>
    </xdr:to>
    <xdr:sp macro="" textlink="">
      <xdr:nvSpPr>
        <xdr:cNvPr id="9" name="大かっこ 8"/>
        <xdr:cNvSpPr/>
      </xdr:nvSpPr>
      <xdr:spPr>
        <a:xfrm>
          <a:off x="4865076" y="2692643"/>
          <a:ext cx="937846" cy="1817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21980</xdr:colOff>
      <xdr:row>1</xdr:row>
      <xdr:rowOff>36635</xdr:rowOff>
    </xdr:from>
    <xdr:to>
      <xdr:col>21</xdr:col>
      <xdr:colOff>80596</xdr:colOff>
      <xdr:row>3</xdr:row>
      <xdr:rowOff>161193</xdr:rowOff>
    </xdr:to>
    <xdr:sp macro="" textlink="">
      <xdr:nvSpPr>
        <xdr:cNvPr id="10" name="大かっこ 9"/>
        <xdr:cNvSpPr/>
      </xdr:nvSpPr>
      <xdr:spPr>
        <a:xfrm>
          <a:off x="2165105" y="274760"/>
          <a:ext cx="896816" cy="334108"/>
        </a:xfrm>
        <a:prstGeom prst="bracketPair">
          <a:avLst>
            <a:gd name="adj" fmla="val 96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29306</xdr:colOff>
      <xdr:row>4</xdr:row>
      <xdr:rowOff>51289</xdr:rowOff>
    </xdr:from>
    <xdr:to>
      <xdr:col>21</xdr:col>
      <xdr:colOff>80595</xdr:colOff>
      <xdr:row>6</xdr:row>
      <xdr:rowOff>175846</xdr:rowOff>
    </xdr:to>
    <xdr:sp macro="" textlink="">
      <xdr:nvSpPr>
        <xdr:cNvPr id="11" name="大かっこ 10"/>
        <xdr:cNvSpPr/>
      </xdr:nvSpPr>
      <xdr:spPr>
        <a:xfrm>
          <a:off x="2172431" y="679939"/>
          <a:ext cx="889489" cy="334107"/>
        </a:xfrm>
        <a:prstGeom prst="bracketPair">
          <a:avLst>
            <a:gd name="adj" fmla="val 96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65943</xdr:colOff>
      <xdr:row>1</xdr:row>
      <xdr:rowOff>51289</xdr:rowOff>
    </xdr:from>
    <xdr:to>
      <xdr:col>40</xdr:col>
      <xdr:colOff>58615</xdr:colOff>
      <xdr:row>3</xdr:row>
      <xdr:rowOff>175847</xdr:rowOff>
    </xdr:to>
    <xdr:sp macro="" textlink="">
      <xdr:nvSpPr>
        <xdr:cNvPr id="12" name="大かっこ 11"/>
        <xdr:cNvSpPr/>
      </xdr:nvSpPr>
      <xdr:spPr>
        <a:xfrm>
          <a:off x="4399818" y="289414"/>
          <a:ext cx="821347" cy="334108"/>
        </a:xfrm>
        <a:prstGeom prst="bracketPair">
          <a:avLst>
            <a:gd name="adj" fmla="val 96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65943</xdr:colOff>
      <xdr:row>4</xdr:row>
      <xdr:rowOff>36636</xdr:rowOff>
    </xdr:from>
    <xdr:to>
      <xdr:col>40</xdr:col>
      <xdr:colOff>58615</xdr:colOff>
      <xdr:row>6</xdr:row>
      <xdr:rowOff>161193</xdr:rowOff>
    </xdr:to>
    <xdr:sp macro="" textlink="">
      <xdr:nvSpPr>
        <xdr:cNvPr id="13" name="大かっこ 12"/>
        <xdr:cNvSpPr/>
      </xdr:nvSpPr>
      <xdr:spPr>
        <a:xfrm>
          <a:off x="4399818" y="665286"/>
          <a:ext cx="821347" cy="334107"/>
        </a:xfrm>
        <a:prstGeom prst="bracketPair">
          <a:avLst>
            <a:gd name="adj" fmla="val 96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146538</xdr:colOff>
      <xdr:row>4</xdr:row>
      <xdr:rowOff>29309</xdr:rowOff>
    </xdr:from>
    <xdr:to>
      <xdr:col>49</xdr:col>
      <xdr:colOff>131884</xdr:colOff>
      <xdr:row>6</xdr:row>
      <xdr:rowOff>153866</xdr:rowOff>
    </xdr:to>
    <xdr:sp macro="" textlink="">
      <xdr:nvSpPr>
        <xdr:cNvPr id="14" name="大かっこ 13"/>
        <xdr:cNvSpPr/>
      </xdr:nvSpPr>
      <xdr:spPr>
        <a:xfrm>
          <a:off x="6566388" y="657959"/>
          <a:ext cx="747346" cy="334107"/>
        </a:xfrm>
        <a:prstGeom prst="bracketPair">
          <a:avLst>
            <a:gd name="adj" fmla="val 96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36634</xdr:colOff>
      <xdr:row>44</xdr:row>
      <xdr:rowOff>117231</xdr:rowOff>
    </xdr:from>
    <xdr:to>
      <xdr:col>52</xdr:col>
      <xdr:colOff>43961</xdr:colOff>
      <xdr:row>46</xdr:row>
      <xdr:rowOff>131885</xdr:rowOff>
    </xdr:to>
    <xdr:sp macro="" textlink="">
      <xdr:nvSpPr>
        <xdr:cNvPr id="15" name="左矢印 14"/>
        <xdr:cNvSpPr/>
      </xdr:nvSpPr>
      <xdr:spPr>
        <a:xfrm>
          <a:off x="7605346" y="6792058"/>
          <a:ext cx="190500" cy="22713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168520</xdr:colOff>
      <xdr:row>24</xdr:row>
      <xdr:rowOff>29307</xdr:rowOff>
    </xdr:from>
    <xdr:ext cx="2733826" cy="1192634"/>
    <xdr:sp macro="" textlink="">
      <xdr:nvSpPr>
        <xdr:cNvPr id="16" name="正方形/長方形 15"/>
        <xdr:cNvSpPr/>
      </xdr:nvSpPr>
      <xdr:spPr>
        <a:xfrm>
          <a:off x="2696308" y="3538903"/>
          <a:ext cx="2733826" cy="1192634"/>
        </a:xfrm>
        <a:prstGeom prst="rect">
          <a:avLst/>
        </a:prstGeom>
        <a:noFill/>
      </xdr:spPr>
      <xdr:txBody>
        <a:bodyPr wrap="none" lIns="91440" tIns="45720" rIns="91440" bIns="45720">
          <a:spAutoFit/>
        </a:bodyPr>
        <a:lstStyle/>
        <a:p>
          <a:pPr algn="ctr"/>
          <a:r>
            <a:rPr lang="ja-JP" altLang="en-US" sz="6600" b="1" cap="none" spc="0">
              <a:ln w="12700">
                <a:solidFill>
                  <a:schemeClr val="accent2">
                    <a:lumMod val="50000"/>
                    <a:alpha val="30000"/>
                  </a:schemeClr>
                </a:solidFill>
                <a:prstDash val="solid"/>
              </a:ln>
              <a:solidFill>
                <a:schemeClr val="accent2">
                  <a:lumMod val="50000"/>
                  <a:alpha val="40000"/>
                </a:schemeClr>
              </a:solidFill>
              <a:effectLst/>
            </a:rPr>
            <a:t>試用版</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18</xdr:col>
      <xdr:colOff>87922</xdr:colOff>
      <xdr:row>52</xdr:row>
      <xdr:rowOff>29306</xdr:rowOff>
    </xdr:from>
    <xdr:to>
      <xdr:col>26</xdr:col>
      <xdr:colOff>29306</xdr:colOff>
      <xdr:row>53</xdr:row>
      <xdr:rowOff>117230</xdr:rowOff>
    </xdr:to>
    <xdr:sp macro="" textlink="">
      <xdr:nvSpPr>
        <xdr:cNvPr id="2" name="大かっこ 1"/>
        <xdr:cNvSpPr/>
      </xdr:nvSpPr>
      <xdr:spPr>
        <a:xfrm>
          <a:off x="2478697" y="8220806"/>
          <a:ext cx="1103434" cy="211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80596</xdr:colOff>
      <xdr:row>52</xdr:row>
      <xdr:rowOff>21980</xdr:rowOff>
    </xdr:from>
    <xdr:to>
      <xdr:col>36</xdr:col>
      <xdr:colOff>58614</xdr:colOff>
      <xdr:row>53</xdr:row>
      <xdr:rowOff>117230</xdr:rowOff>
    </xdr:to>
    <xdr:sp macro="" textlink="">
      <xdr:nvSpPr>
        <xdr:cNvPr id="3" name="大かっこ 2"/>
        <xdr:cNvSpPr/>
      </xdr:nvSpPr>
      <xdr:spPr>
        <a:xfrm>
          <a:off x="3995371" y="8213480"/>
          <a:ext cx="644768" cy="219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95249</xdr:colOff>
      <xdr:row>42</xdr:row>
      <xdr:rowOff>21980</xdr:rowOff>
    </xdr:from>
    <xdr:to>
      <xdr:col>36</xdr:col>
      <xdr:colOff>29307</xdr:colOff>
      <xdr:row>44</xdr:row>
      <xdr:rowOff>29307</xdr:rowOff>
    </xdr:to>
    <xdr:sp macro="" textlink="">
      <xdr:nvSpPr>
        <xdr:cNvPr id="4" name="大かっこ 3"/>
        <xdr:cNvSpPr/>
      </xdr:nvSpPr>
      <xdr:spPr>
        <a:xfrm>
          <a:off x="3076574" y="6470405"/>
          <a:ext cx="1534258" cy="2168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87922</xdr:colOff>
      <xdr:row>37</xdr:row>
      <xdr:rowOff>21981</xdr:rowOff>
    </xdr:from>
    <xdr:to>
      <xdr:col>26</xdr:col>
      <xdr:colOff>29306</xdr:colOff>
      <xdr:row>38</xdr:row>
      <xdr:rowOff>117231</xdr:rowOff>
    </xdr:to>
    <xdr:sp macro="" textlink="">
      <xdr:nvSpPr>
        <xdr:cNvPr id="5" name="大かっこ 4"/>
        <xdr:cNvSpPr/>
      </xdr:nvSpPr>
      <xdr:spPr>
        <a:xfrm>
          <a:off x="2478697" y="5803656"/>
          <a:ext cx="1103434" cy="219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21981</xdr:colOff>
      <xdr:row>11</xdr:row>
      <xdr:rowOff>7326</xdr:rowOff>
    </xdr:from>
    <xdr:to>
      <xdr:col>45</xdr:col>
      <xdr:colOff>293078</xdr:colOff>
      <xdr:row>12</xdr:row>
      <xdr:rowOff>0</xdr:rowOff>
    </xdr:to>
    <xdr:sp macro="" textlink="">
      <xdr:nvSpPr>
        <xdr:cNvPr id="6" name="大かっこ 5"/>
        <xdr:cNvSpPr/>
      </xdr:nvSpPr>
      <xdr:spPr>
        <a:xfrm>
          <a:off x="5451231" y="1502751"/>
          <a:ext cx="880697" cy="1736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65941</xdr:colOff>
      <xdr:row>21</xdr:row>
      <xdr:rowOff>7326</xdr:rowOff>
    </xdr:from>
    <xdr:to>
      <xdr:col>43</xdr:col>
      <xdr:colOff>175845</xdr:colOff>
      <xdr:row>22</xdr:row>
      <xdr:rowOff>0</xdr:rowOff>
    </xdr:to>
    <xdr:sp macro="" textlink="">
      <xdr:nvSpPr>
        <xdr:cNvPr id="7" name="大かっこ 6"/>
        <xdr:cNvSpPr/>
      </xdr:nvSpPr>
      <xdr:spPr>
        <a:xfrm>
          <a:off x="4647466" y="3074376"/>
          <a:ext cx="1148129" cy="1736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73269</xdr:colOff>
      <xdr:row>21</xdr:row>
      <xdr:rowOff>7327</xdr:rowOff>
    </xdr:from>
    <xdr:to>
      <xdr:col>44</xdr:col>
      <xdr:colOff>29307</xdr:colOff>
      <xdr:row>22</xdr:row>
      <xdr:rowOff>139211</xdr:rowOff>
    </xdr:to>
    <xdr:sp macro="" textlink="">
      <xdr:nvSpPr>
        <xdr:cNvPr id="8" name="大かっこ 7"/>
        <xdr:cNvSpPr/>
      </xdr:nvSpPr>
      <xdr:spPr>
        <a:xfrm>
          <a:off x="4407144" y="3074377"/>
          <a:ext cx="1470513" cy="312859"/>
        </a:xfrm>
        <a:prstGeom prst="bracketPair">
          <a:avLst>
            <a:gd name="adj" fmla="val 96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7326</xdr:colOff>
      <xdr:row>17</xdr:row>
      <xdr:rowOff>168518</xdr:rowOff>
    </xdr:from>
    <xdr:to>
      <xdr:col>43</xdr:col>
      <xdr:colOff>183172</xdr:colOff>
      <xdr:row>19</xdr:row>
      <xdr:rowOff>7326</xdr:rowOff>
    </xdr:to>
    <xdr:sp macro="" textlink="">
      <xdr:nvSpPr>
        <xdr:cNvPr id="9" name="大かっこ 8"/>
        <xdr:cNvSpPr/>
      </xdr:nvSpPr>
      <xdr:spPr>
        <a:xfrm>
          <a:off x="4865076" y="2692643"/>
          <a:ext cx="937846" cy="1817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21980</xdr:colOff>
      <xdr:row>1</xdr:row>
      <xdr:rowOff>36635</xdr:rowOff>
    </xdr:from>
    <xdr:to>
      <xdr:col>21</xdr:col>
      <xdr:colOff>80596</xdr:colOff>
      <xdr:row>3</xdr:row>
      <xdr:rowOff>161193</xdr:rowOff>
    </xdr:to>
    <xdr:sp macro="" textlink="">
      <xdr:nvSpPr>
        <xdr:cNvPr id="10" name="大かっこ 9"/>
        <xdr:cNvSpPr/>
      </xdr:nvSpPr>
      <xdr:spPr>
        <a:xfrm>
          <a:off x="2165105" y="274760"/>
          <a:ext cx="896816" cy="334108"/>
        </a:xfrm>
        <a:prstGeom prst="bracketPair">
          <a:avLst>
            <a:gd name="adj" fmla="val 96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29306</xdr:colOff>
      <xdr:row>4</xdr:row>
      <xdr:rowOff>51289</xdr:rowOff>
    </xdr:from>
    <xdr:to>
      <xdr:col>21</xdr:col>
      <xdr:colOff>80595</xdr:colOff>
      <xdr:row>6</xdr:row>
      <xdr:rowOff>175846</xdr:rowOff>
    </xdr:to>
    <xdr:sp macro="" textlink="">
      <xdr:nvSpPr>
        <xdr:cNvPr id="11" name="大かっこ 10"/>
        <xdr:cNvSpPr/>
      </xdr:nvSpPr>
      <xdr:spPr>
        <a:xfrm>
          <a:off x="2172431" y="679939"/>
          <a:ext cx="889489" cy="334107"/>
        </a:xfrm>
        <a:prstGeom prst="bracketPair">
          <a:avLst>
            <a:gd name="adj" fmla="val 96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65943</xdr:colOff>
      <xdr:row>1</xdr:row>
      <xdr:rowOff>51289</xdr:rowOff>
    </xdr:from>
    <xdr:to>
      <xdr:col>40</xdr:col>
      <xdr:colOff>58615</xdr:colOff>
      <xdr:row>3</xdr:row>
      <xdr:rowOff>175847</xdr:rowOff>
    </xdr:to>
    <xdr:sp macro="" textlink="">
      <xdr:nvSpPr>
        <xdr:cNvPr id="12" name="大かっこ 11"/>
        <xdr:cNvSpPr/>
      </xdr:nvSpPr>
      <xdr:spPr>
        <a:xfrm>
          <a:off x="4399818" y="289414"/>
          <a:ext cx="821347" cy="334108"/>
        </a:xfrm>
        <a:prstGeom prst="bracketPair">
          <a:avLst>
            <a:gd name="adj" fmla="val 96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65943</xdr:colOff>
      <xdr:row>4</xdr:row>
      <xdr:rowOff>36636</xdr:rowOff>
    </xdr:from>
    <xdr:to>
      <xdr:col>40</xdr:col>
      <xdr:colOff>58615</xdr:colOff>
      <xdr:row>6</xdr:row>
      <xdr:rowOff>161193</xdr:rowOff>
    </xdr:to>
    <xdr:sp macro="" textlink="">
      <xdr:nvSpPr>
        <xdr:cNvPr id="13" name="大かっこ 12"/>
        <xdr:cNvSpPr/>
      </xdr:nvSpPr>
      <xdr:spPr>
        <a:xfrm>
          <a:off x="4399818" y="665286"/>
          <a:ext cx="821347" cy="334107"/>
        </a:xfrm>
        <a:prstGeom prst="bracketPair">
          <a:avLst>
            <a:gd name="adj" fmla="val 96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146538</xdr:colOff>
      <xdr:row>4</xdr:row>
      <xdr:rowOff>29309</xdr:rowOff>
    </xdr:from>
    <xdr:to>
      <xdr:col>49</xdr:col>
      <xdr:colOff>131884</xdr:colOff>
      <xdr:row>6</xdr:row>
      <xdr:rowOff>153866</xdr:rowOff>
    </xdr:to>
    <xdr:sp macro="" textlink="">
      <xdr:nvSpPr>
        <xdr:cNvPr id="14" name="大かっこ 13"/>
        <xdr:cNvSpPr/>
      </xdr:nvSpPr>
      <xdr:spPr>
        <a:xfrm>
          <a:off x="6566388" y="657959"/>
          <a:ext cx="747346" cy="334107"/>
        </a:xfrm>
        <a:prstGeom prst="bracketPair">
          <a:avLst>
            <a:gd name="adj" fmla="val 96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36634</xdr:colOff>
      <xdr:row>44</xdr:row>
      <xdr:rowOff>117231</xdr:rowOff>
    </xdr:from>
    <xdr:to>
      <xdr:col>52</xdr:col>
      <xdr:colOff>43961</xdr:colOff>
      <xdr:row>46</xdr:row>
      <xdr:rowOff>131885</xdr:rowOff>
    </xdr:to>
    <xdr:sp macro="" textlink="">
      <xdr:nvSpPr>
        <xdr:cNvPr id="15" name="左矢印 14"/>
        <xdr:cNvSpPr/>
      </xdr:nvSpPr>
      <xdr:spPr>
        <a:xfrm>
          <a:off x="7599484" y="6775206"/>
          <a:ext cx="188302" cy="224204"/>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153866</xdr:colOff>
      <xdr:row>24</xdr:row>
      <xdr:rowOff>21981</xdr:rowOff>
    </xdr:from>
    <xdr:ext cx="2733826" cy="1192634"/>
    <xdr:sp macro="" textlink="">
      <xdr:nvSpPr>
        <xdr:cNvPr id="16" name="正方形/長方形 15"/>
        <xdr:cNvSpPr/>
      </xdr:nvSpPr>
      <xdr:spPr>
        <a:xfrm>
          <a:off x="2681654" y="3531577"/>
          <a:ext cx="2733826" cy="1192634"/>
        </a:xfrm>
        <a:prstGeom prst="rect">
          <a:avLst/>
        </a:prstGeom>
        <a:noFill/>
      </xdr:spPr>
      <xdr:txBody>
        <a:bodyPr wrap="none" lIns="91440" tIns="45720" rIns="91440" bIns="45720">
          <a:spAutoFit/>
        </a:bodyPr>
        <a:lstStyle/>
        <a:p>
          <a:pPr algn="ctr"/>
          <a:r>
            <a:rPr lang="ja-JP" altLang="en-US" sz="6600" b="1" cap="none" spc="0">
              <a:ln w="12700">
                <a:solidFill>
                  <a:schemeClr val="accent2">
                    <a:lumMod val="50000"/>
                    <a:alpha val="30000"/>
                  </a:schemeClr>
                </a:solidFill>
                <a:prstDash val="solid"/>
              </a:ln>
              <a:solidFill>
                <a:schemeClr val="accent2">
                  <a:lumMod val="50000"/>
                  <a:alpha val="40000"/>
                </a:schemeClr>
              </a:solidFill>
              <a:effectLst/>
            </a:rPr>
            <a:t>試用版</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ta.go.jp/law/joho-zeikaishaku/hyoka/200701/01.ht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nta.go.jp/law/joho-zeikaishaku/sozoku/r0202/index.htm" TargetMode="External"/><Relationship Id="rId1" Type="http://schemas.openxmlformats.org/officeDocument/2006/relationships/hyperlink" Target="https://www.nta.go.jp/taxes/tetsuzuki/shinsei/annai/hyoka/annai/pdf/1470-16-2.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nta.go.jp/taxes/tetsuzuki/shinsei/annai/hyoka/annai/pdf/1470-16-2.pdf"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www.nta.go.jp/taxes/tetsuzuki/shinsei/annai/hyoka/annai/pdf/1470-16-2.pdf"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B1:M110"/>
  <sheetViews>
    <sheetView showGridLines="0" showRowColHeaders="0" zoomScaleNormal="100" workbookViewId="0">
      <selection activeCell="B1" sqref="B1:M1"/>
    </sheetView>
  </sheetViews>
  <sheetFormatPr defaultColWidth="9" defaultRowHeight="13.5"/>
  <cols>
    <col min="1" max="1" width="4.25" style="71" customWidth="1"/>
    <col min="2" max="2" width="4.625" style="71" customWidth="1"/>
    <col min="3" max="3" width="1.625" style="71" customWidth="1"/>
    <col min="4" max="4" width="4.875" style="71" customWidth="1"/>
    <col min="5" max="5" width="1.625" style="71" customWidth="1"/>
    <col min="6" max="6" width="9" style="71"/>
    <col min="7" max="7" width="12.875" style="71" customWidth="1"/>
    <col min="8" max="10" width="9" style="71"/>
    <col min="11" max="11" width="11.75" style="71" customWidth="1"/>
    <col min="12" max="16384" width="9" style="71"/>
  </cols>
  <sheetData>
    <row r="1" spans="2:13" ht="50.25" customHeight="1">
      <c r="B1" s="102" t="s">
        <v>227</v>
      </c>
      <c r="C1" s="102"/>
      <c r="D1" s="102"/>
      <c r="E1" s="102"/>
      <c r="F1" s="102"/>
      <c r="G1" s="102"/>
      <c r="H1" s="102"/>
      <c r="I1" s="102"/>
      <c r="J1" s="102"/>
      <c r="K1" s="102"/>
      <c r="L1" s="102"/>
      <c r="M1" s="102"/>
    </row>
    <row r="2" spans="2:13" ht="9" customHeight="1"/>
    <row r="3" spans="2:13" ht="21.75" customHeight="1">
      <c r="B3" s="72" t="s">
        <v>154</v>
      </c>
    </row>
    <row r="4" spans="2:13" ht="15" customHeight="1">
      <c r="B4" s="73" t="s">
        <v>139</v>
      </c>
      <c r="C4" s="74" t="s">
        <v>174</v>
      </c>
    </row>
    <row r="5" spans="2:13">
      <c r="B5" s="73"/>
      <c r="C5" s="75" t="s">
        <v>155</v>
      </c>
    </row>
    <row r="6" spans="2:13" ht="12" customHeight="1">
      <c r="B6" s="73"/>
    </row>
    <row r="7" spans="2:13" ht="13.5" customHeight="1">
      <c r="B7" s="73" t="s">
        <v>156</v>
      </c>
      <c r="C7" s="74" t="s">
        <v>188</v>
      </c>
    </row>
    <row r="8" spans="2:13" ht="13.5" customHeight="1">
      <c r="B8" s="73"/>
      <c r="C8" s="71" t="s">
        <v>157</v>
      </c>
    </row>
    <row r="9" spans="2:13">
      <c r="B9" s="73"/>
    </row>
    <row r="10" spans="2:13" ht="15" customHeight="1">
      <c r="B10" s="73" t="s">
        <v>46</v>
      </c>
      <c r="C10" s="74" t="s">
        <v>216</v>
      </c>
    </row>
    <row r="11" spans="2:13">
      <c r="B11" s="73"/>
      <c r="C11" s="74" t="s">
        <v>218</v>
      </c>
    </row>
    <row r="12" spans="2:13">
      <c r="B12" s="73"/>
      <c r="C12" s="85" t="s">
        <v>217</v>
      </c>
    </row>
    <row r="13" spans="2:13" ht="12" customHeight="1">
      <c r="B13" s="73"/>
    </row>
    <row r="14" spans="2:13" ht="21.75" customHeight="1">
      <c r="B14" s="72" t="s">
        <v>158</v>
      </c>
    </row>
    <row r="15" spans="2:13">
      <c r="B15" s="73" t="s">
        <v>159</v>
      </c>
      <c r="C15" s="71" t="s">
        <v>160</v>
      </c>
    </row>
    <row r="16" spans="2:13">
      <c r="B16" s="73"/>
      <c r="C16" s="71" t="s">
        <v>161</v>
      </c>
    </row>
    <row r="17" spans="2:6" ht="12" customHeight="1">
      <c r="B17" s="73"/>
    </row>
    <row r="18" spans="2:6">
      <c r="B18" s="73" t="s">
        <v>140</v>
      </c>
      <c r="C18" s="71" t="s">
        <v>175</v>
      </c>
    </row>
    <row r="20" spans="2:6" ht="21.75" customHeight="1">
      <c r="B20" s="72" t="s">
        <v>162</v>
      </c>
    </row>
    <row r="21" spans="2:6" ht="20.25" customHeight="1">
      <c r="B21" s="77" t="s">
        <v>139</v>
      </c>
      <c r="C21" s="72" t="s">
        <v>163</v>
      </c>
      <c r="D21" s="72"/>
    </row>
    <row r="22" spans="2:6">
      <c r="C22" s="78"/>
      <c r="D22" s="84"/>
      <c r="E22" s="78"/>
      <c r="F22" s="71" t="s">
        <v>164</v>
      </c>
    </row>
    <row r="23" spans="2:6">
      <c r="C23" s="78"/>
      <c r="E23" s="78"/>
      <c r="F23" s="71" t="s">
        <v>165</v>
      </c>
    </row>
    <row r="24" spans="2:6">
      <c r="C24" s="78"/>
      <c r="E24" s="78"/>
    </row>
    <row r="25" spans="2:6">
      <c r="D25" s="79"/>
      <c r="F25" s="71" t="s">
        <v>166</v>
      </c>
    </row>
    <row r="27" spans="2:6">
      <c r="D27" s="80"/>
      <c r="F27" s="71" t="s">
        <v>167</v>
      </c>
    </row>
    <row r="29" spans="2:6">
      <c r="D29" s="81"/>
      <c r="F29" s="71" t="s">
        <v>168</v>
      </c>
    </row>
    <row r="30" spans="2:6" ht="20.25" customHeight="1"/>
    <row r="31" spans="2:6" ht="20.25" customHeight="1">
      <c r="B31" s="77" t="s">
        <v>140</v>
      </c>
      <c r="C31" s="72" t="s">
        <v>169</v>
      </c>
      <c r="D31" s="72"/>
    </row>
    <row r="32" spans="2:6" ht="19.5" customHeight="1">
      <c r="C32" s="82" t="s">
        <v>182</v>
      </c>
    </row>
    <row r="46" spans="4:4">
      <c r="D46" s="71" t="s">
        <v>183</v>
      </c>
    </row>
    <row r="47" spans="4:4">
      <c r="D47" s="71" t="s">
        <v>226</v>
      </c>
    </row>
    <row r="48" spans="4:4">
      <c r="D48" s="71" t="s">
        <v>184</v>
      </c>
    </row>
    <row r="49" spans="3:4" ht="8.25" customHeight="1">
      <c r="C49" s="83"/>
    </row>
    <row r="50" spans="3:4">
      <c r="C50" s="83" t="s">
        <v>170</v>
      </c>
      <c r="D50" s="71" t="s">
        <v>209</v>
      </c>
    </row>
    <row r="51" spans="3:4">
      <c r="C51" s="83"/>
      <c r="D51" s="71" t="s">
        <v>189</v>
      </c>
    </row>
    <row r="52" spans="3:4" ht="8.25" customHeight="1">
      <c r="C52" s="83"/>
    </row>
    <row r="53" spans="3:4">
      <c r="C53" s="83" t="s">
        <v>170</v>
      </c>
      <c r="D53" s="71" t="s">
        <v>210</v>
      </c>
    </row>
    <row r="54" spans="3:4">
      <c r="C54" s="83"/>
      <c r="D54" s="71" t="s">
        <v>185</v>
      </c>
    </row>
    <row r="55" spans="3:4">
      <c r="C55" s="83"/>
      <c r="D55" s="71" t="s">
        <v>186</v>
      </c>
    </row>
    <row r="56" spans="3:4" ht="8.25" customHeight="1">
      <c r="C56" s="83"/>
    </row>
    <row r="57" spans="3:4">
      <c r="C57" s="83" t="s">
        <v>170</v>
      </c>
      <c r="D57" s="71" t="s">
        <v>211</v>
      </c>
    </row>
    <row r="58" spans="3:4" ht="8.25" customHeight="1">
      <c r="C58" s="83"/>
    </row>
    <row r="59" spans="3:4">
      <c r="C59" s="83" t="s">
        <v>170</v>
      </c>
      <c r="D59" s="71" t="s">
        <v>212</v>
      </c>
    </row>
    <row r="60" spans="3:4" ht="8.25" customHeight="1">
      <c r="C60" s="83"/>
    </row>
    <row r="61" spans="3:4">
      <c r="C61" s="83"/>
      <c r="D61" s="75" t="s">
        <v>213</v>
      </c>
    </row>
    <row r="62" spans="3:4" ht="12" customHeight="1">
      <c r="C62" s="83"/>
    </row>
    <row r="63" spans="3:4" ht="19.5" customHeight="1">
      <c r="C63" s="82" t="s">
        <v>187</v>
      </c>
    </row>
    <row r="64" spans="3:4">
      <c r="C64" s="83" t="s">
        <v>171</v>
      </c>
      <c r="D64" s="71" t="s">
        <v>190</v>
      </c>
    </row>
    <row r="65" spans="3:4" ht="8.25" customHeight="1">
      <c r="C65" s="83"/>
    </row>
    <row r="66" spans="3:4">
      <c r="C66" s="83" t="s">
        <v>171</v>
      </c>
      <c r="D66" s="85" t="s">
        <v>196</v>
      </c>
    </row>
    <row r="67" spans="3:4">
      <c r="C67" s="83"/>
      <c r="D67" s="85" t="s">
        <v>191</v>
      </c>
    </row>
    <row r="68" spans="3:4" ht="8.25" customHeight="1">
      <c r="C68" s="83"/>
    </row>
    <row r="69" spans="3:4">
      <c r="C69" s="83" t="s">
        <v>171</v>
      </c>
      <c r="D69" s="85" t="s">
        <v>192</v>
      </c>
    </row>
    <row r="70" spans="3:4">
      <c r="C70" s="83"/>
      <c r="D70" s="86" t="s">
        <v>193</v>
      </c>
    </row>
    <row r="71" spans="3:4">
      <c r="C71" s="83"/>
      <c r="D71" s="86" t="s">
        <v>194</v>
      </c>
    </row>
    <row r="72" spans="3:4">
      <c r="C72" s="83"/>
      <c r="D72" s="86" t="s">
        <v>197</v>
      </c>
    </row>
    <row r="73" spans="3:4" ht="8.25" customHeight="1">
      <c r="C73" s="83"/>
    </row>
    <row r="74" spans="3:4">
      <c r="C74" s="83" t="s">
        <v>171</v>
      </c>
      <c r="D74" s="85" t="s">
        <v>195</v>
      </c>
    </row>
    <row r="75" spans="3:4" ht="9" customHeight="1"/>
    <row r="76" spans="3:4">
      <c r="C76" s="83" t="s">
        <v>171</v>
      </c>
      <c r="D76" s="85" t="s">
        <v>198</v>
      </c>
    </row>
    <row r="77" spans="3:4">
      <c r="C77" s="83"/>
      <c r="D77" s="85" t="s">
        <v>199</v>
      </c>
    </row>
    <row r="78" spans="3:4" ht="9" customHeight="1"/>
    <row r="79" spans="3:4">
      <c r="C79" s="83" t="s">
        <v>171</v>
      </c>
      <c r="D79" s="85" t="s">
        <v>204</v>
      </c>
    </row>
    <row r="80" spans="3:4">
      <c r="C80" s="83"/>
      <c r="D80" s="85" t="s">
        <v>200</v>
      </c>
    </row>
    <row r="81" spans="3:4" ht="9" customHeight="1"/>
    <row r="82" spans="3:4">
      <c r="C82" s="83" t="s">
        <v>171</v>
      </c>
      <c r="D82" s="85" t="s">
        <v>201</v>
      </c>
    </row>
    <row r="83" spans="3:4">
      <c r="C83" s="83"/>
      <c r="D83" s="85" t="s">
        <v>202</v>
      </c>
    </row>
    <row r="84" spans="3:4" ht="9" customHeight="1"/>
    <row r="85" spans="3:4">
      <c r="C85" s="83" t="s">
        <v>171</v>
      </c>
      <c r="D85" s="85" t="s">
        <v>203</v>
      </c>
    </row>
    <row r="86" spans="3:4">
      <c r="C86" s="83"/>
      <c r="D86" s="85" t="s">
        <v>207</v>
      </c>
    </row>
    <row r="87" spans="3:4" ht="9" customHeight="1"/>
    <row r="88" spans="3:4">
      <c r="C88" s="83" t="s">
        <v>171</v>
      </c>
      <c r="D88" s="85" t="s">
        <v>205</v>
      </c>
    </row>
    <row r="89" spans="3:4">
      <c r="C89" s="83"/>
      <c r="D89" s="85" t="s">
        <v>206</v>
      </c>
    </row>
    <row r="90" spans="3:4" ht="9" customHeight="1"/>
    <row r="91" spans="3:4">
      <c r="C91" s="83"/>
      <c r="D91" s="74" t="s">
        <v>208</v>
      </c>
    </row>
    <row r="92" spans="3:4" ht="9" customHeight="1"/>
    <row r="93" spans="3:4">
      <c r="C93" s="83"/>
      <c r="D93" s="85" t="s">
        <v>214</v>
      </c>
    </row>
    <row r="94" spans="3:4">
      <c r="C94" s="83"/>
      <c r="D94" s="85" t="s">
        <v>225</v>
      </c>
    </row>
    <row r="95" spans="3:4">
      <c r="C95" s="83"/>
      <c r="D95" s="87" t="s">
        <v>215</v>
      </c>
    </row>
    <row r="96" spans="3:4" ht="12" customHeight="1">
      <c r="C96" s="83"/>
    </row>
    <row r="97" spans="2:4" ht="19.5" customHeight="1">
      <c r="C97" s="82" t="s">
        <v>221</v>
      </c>
    </row>
    <row r="98" spans="2:4">
      <c r="C98" s="83" t="s">
        <v>171</v>
      </c>
      <c r="D98" s="71" t="s">
        <v>223</v>
      </c>
    </row>
    <row r="99" spans="2:4">
      <c r="C99" s="83"/>
      <c r="D99" s="71" t="s">
        <v>222</v>
      </c>
    </row>
    <row r="100" spans="2:4">
      <c r="C100" s="83"/>
      <c r="D100" s="86" t="s">
        <v>224</v>
      </c>
    </row>
    <row r="101" spans="2:4" ht="13.5" customHeight="1">
      <c r="C101" s="83"/>
    </row>
    <row r="102" spans="2:4" ht="21.75" customHeight="1">
      <c r="B102" s="72" t="s">
        <v>172</v>
      </c>
    </row>
    <row r="103" spans="2:4">
      <c r="B103" s="73" t="s">
        <v>159</v>
      </c>
      <c r="C103" s="71" t="s">
        <v>178</v>
      </c>
    </row>
    <row r="104" spans="2:4">
      <c r="B104" s="73"/>
      <c r="C104" s="71" t="s">
        <v>179</v>
      </c>
    </row>
    <row r="105" spans="2:4">
      <c r="B105" s="73"/>
      <c r="C105" s="71" t="s">
        <v>181</v>
      </c>
    </row>
    <row r="106" spans="2:4">
      <c r="B106" s="73"/>
      <c r="C106" s="71" t="s">
        <v>180</v>
      </c>
    </row>
    <row r="107" spans="2:4" ht="12" customHeight="1">
      <c r="B107" s="73"/>
    </row>
    <row r="108" spans="2:4">
      <c r="B108" s="73" t="s">
        <v>140</v>
      </c>
      <c r="C108" s="75" t="s">
        <v>176</v>
      </c>
    </row>
    <row r="109" spans="2:4">
      <c r="B109" s="73"/>
      <c r="C109" s="75" t="s">
        <v>173</v>
      </c>
    </row>
    <row r="110" spans="2:4">
      <c r="C110" s="76" t="s">
        <v>177</v>
      </c>
    </row>
  </sheetData>
  <sheetProtection algorithmName="SHA-512" hashValue="kG8csCjMNHMvvvcR0HBJYXZv5VedUMK6XBGm5bgWnaQR4CvzLxgcdTyF9epfV8n++nQAbxVaerNCjWrZ4MdlQQ==" saltValue="92sciDXlaCEASCH+0fmZOg==" spinCount="100000" sheet="1" objects="1" scenarios="1"/>
  <mergeCells count="1">
    <mergeCell ref="B1:M1"/>
  </mergeCells>
  <phoneticPr fontId="6"/>
  <hyperlinks>
    <hyperlink ref="D95" r:id="rId1"/>
  </hyperlinks>
  <pageMargins left="0.33" right="0.25" top="0.28000000000000003" bottom="0.39" header="0.3" footer="0.3"/>
  <pageSetup paperSize="9" scale="93" fitToHeight="0" orientation="landscape" verticalDpi="0" r:id="rId2"/>
  <rowBreaks count="1" manualBreakCount="1">
    <brk id="62" min="1" max="19"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E128"/>
  <sheetViews>
    <sheetView showGridLines="0" showRowColHeaders="0" tabSelected="1" zoomScale="130" zoomScaleNormal="130" workbookViewId="0">
      <selection activeCell="F3" sqref="F3:O4"/>
    </sheetView>
  </sheetViews>
  <sheetFormatPr defaultRowHeight="12"/>
  <cols>
    <col min="1" max="1" width="1.75" style="40" customWidth="1"/>
    <col min="2" max="2" width="4.375" style="17" customWidth="1"/>
    <col min="3" max="3" width="2.125" style="17" customWidth="1"/>
    <col min="4" max="4" width="3.25" style="17" customWidth="1"/>
    <col min="5" max="5" width="1.625" style="17" customWidth="1"/>
    <col min="6" max="6" width="1.125" style="17" customWidth="1"/>
    <col min="7" max="7" width="1.5" style="17" customWidth="1"/>
    <col min="8" max="8" width="2.625" style="17" customWidth="1"/>
    <col min="9" max="10" width="1.375" style="17" customWidth="1"/>
    <col min="11" max="11" width="1.125" style="17" customWidth="1"/>
    <col min="12" max="12" width="1.25" style="17" customWidth="1"/>
    <col min="13" max="13" width="0.75" style="17" customWidth="1"/>
    <col min="14" max="14" width="1.625" style="17" customWidth="1"/>
    <col min="15" max="15" width="2.25" style="17" customWidth="1"/>
    <col min="16" max="16" width="1.625" style="17" customWidth="1"/>
    <col min="17" max="17" width="0.875" style="17" customWidth="1"/>
    <col min="18" max="18" width="0.75" style="17" customWidth="1"/>
    <col min="19" max="19" width="1.75" style="17" customWidth="1"/>
    <col min="20" max="20" width="3.25" style="17" customWidth="1"/>
    <col min="21" max="21" width="2.75" style="17" customWidth="1"/>
    <col min="22" max="22" width="1.625" style="17" customWidth="1"/>
    <col min="23" max="23" width="2.625" style="17" customWidth="1"/>
    <col min="24" max="25" width="1.125" style="17" customWidth="1"/>
    <col min="26" max="26" width="1" style="17" customWidth="1"/>
    <col min="27" max="27" width="1.5" style="17" customWidth="1"/>
    <col min="28" max="28" width="1.25" style="17" customWidth="1"/>
    <col min="29" max="29" width="1.125" style="17" customWidth="1"/>
    <col min="30" max="30" width="0.875" style="17" customWidth="1"/>
    <col min="31" max="31" width="1.625" style="17" customWidth="1"/>
    <col min="32" max="32" width="1.875" style="17" customWidth="1"/>
    <col min="33" max="33" width="0.75" style="17" customWidth="1"/>
    <col min="34" max="34" width="1.25" style="17" customWidth="1"/>
    <col min="35" max="36" width="1.625" style="17" customWidth="1"/>
    <col min="37" max="37" width="1.375" style="17" customWidth="1"/>
    <col min="38" max="38" width="2.25" style="17" customWidth="1"/>
    <col min="39" max="39" width="2.625" style="17" customWidth="1"/>
    <col min="40" max="41" width="1.375" style="17" customWidth="1"/>
    <col min="42" max="42" width="2.125" style="17" customWidth="1"/>
    <col min="43" max="43" width="2.5" style="17" customWidth="1"/>
    <col min="44" max="44" width="3" style="17" customWidth="1"/>
    <col min="45" max="45" width="2.5" style="17" customWidth="1"/>
    <col min="46" max="47" width="5" style="17" customWidth="1"/>
    <col min="48" max="48" width="3" style="17" customWidth="1"/>
    <col min="49" max="49" width="2" style="17" customWidth="1"/>
    <col min="50" max="51" width="2.5" style="17" customWidth="1"/>
    <col min="52" max="52" width="2.375" style="17" customWidth="1"/>
    <col min="53" max="53" width="16.5" style="17" customWidth="1"/>
    <col min="54" max="54" width="11.25" style="17" customWidth="1"/>
    <col min="55" max="55" width="1.875" style="17" customWidth="1"/>
    <col min="56" max="56" width="9" style="17" hidden="1" customWidth="1"/>
    <col min="57" max="16384" width="9" style="17"/>
  </cols>
  <sheetData>
    <row r="1" spans="1:56" ht="18.75" customHeight="1" thickBot="1">
      <c r="A1" s="16"/>
      <c r="B1" s="127" t="s">
        <v>0</v>
      </c>
      <c r="C1" s="127"/>
      <c r="D1" s="127"/>
      <c r="E1" s="127"/>
      <c r="F1" s="127"/>
      <c r="G1" s="127"/>
      <c r="H1" s="127"/>
      <c r="I1" s="127"/>
      <c r="J1" s="127"/>
      <c r="K1" s="127"/>
      <c r="L1" s="127"/>
      <c r="M1" s="127"/>
      <c r="N1" s="127"/>
      <c r="O1" s="127"/>
      <c r="P1" s="127"/>
      <c r="Q1" s="127"/>
      <c r="BA1" s="101"/>
      <c r="BB1" s="101"/>
    </row>
    <row r="2" spans="1:56" ht="9.75" customHeight="1">
      <c r="A2" s="16"/>
      <c r="B2" s="128" t="s">
        <v>1</v>
      </c>
      <c r="C2" s="131" t="s">
        <v>54</v>
      </c>
      <c r="D2" s="132"/>
      <c r="E2" s="133"/>
      <c r="F2" s="106" t="s">
        <v>56</v>
      </c>
      <c r="G2" s="107"/>
      <c r="H2" s="107"/>
      <c r="I2" s="107"/>
      <c r="J2" s="107"/>
      <c r="K2" s="107"/>
      <c r="L2" s="107"/>
      <c r="M2" s="107"/>
      <c r="N2" s="107"/>
      <c r="O2" s="59"/>
      <c r="P2" s="140" t="s">
        <v>139</v>
      </c>
      <c r="Q2" s="140"/>
      <c r="R2" s="143" t="s">
        <v>141</v>
      </c>
      <c r="S2" s="144"/>
      <c r="T2" s="104">
        <v>1</v>
      </c>
      <c r="U2" s="104"/>
      <c r="V2" s="59"/>
      <c r="W2" s="106" t="s">
        <v>53</v>
      </c>
      <c r="X2" s="107"/>
      <c r="Y2" s="107"/>
      <c r="Z2" s="107"/>
      <c r="AA2" s="107"/>
      <c r="AB2" s="107"/>
      <c r="AC2" s="107"/>
      <c r="AD2" s="59"/>
      <c r="AE2" s="59"/>
      <c r="AF2" s="59"/>
      <c r="AG2" s="59"/>
      <c r="AH2" s="59"/>
      <c r="AI2" s="59"/>
      <c r="AJ2" s="108" t="s">
        <v>141</v>
      </c>
      <c r="AK2" s="109"/>
      <c r="AL2" s="104"/>
      <c r="AM2" s="104"/>
      <c r="AN2" s="104"/>
      <c r="AO2" s="59"/>
      <c r="AP2" s="112" t="s">
        <v>57</v>
      </c>
      <c r="AQ2" s="113"/>
      <c r="AR2" s="114"/>
      <c r="AS2" s="121" t="s">
        <v>219</v>
      </c>
      <c r="AT2" s="122"/>
      <c r="AU2" s="122"/>
      <c r="AV2" s="122"/>
      <c r="AW2" s="122"/>
      <c r="AX2" s="123"/>
      <c r="AY2" s="171" t="s">
        <v>228</v>
      </c>
      <c r="BA2" s="172" t="s">
        <v>109</v>
      </c>
      <c r="BB2" s="173"/>
      <c r="BD2" s="56" t="s">
        <v>125</v>
      </c>
    </row>
    <row r="3" spans="1:56" ht="6.75" customHeight="1" thickBot="1">
      <c r="A3" s="16"/>
      <c r="B3" s="129"/>
      <c r="C3" s="134"/>
      <c r="D3" s="135"/>
      <c r="E3" s="136"/>
      <c r="F3" s="159" t="s">
        <v>152</v>
      </c>
      <c r="G3" s="160"/>
      <c r="H3" s="160"/>
      <c r="I3" s="160"/>
      <c r="J3" s="160"/>
      <c r="K3" s="160"/>
      <c r="L3" s="160"/>
      <c r="M3" s="160"/>
      <c r="N3" s="160"/>
      <c r="O3" s="160"/>
      <c r="P3" s="141"/>
      <c r="Q3" s="141"/>
      <c r="R3" s="145"/>
      <c r="S3" s="145"/>
      <c r="T3" s="105"/>
      <c r="U3" s="105"/>
      <c r="V3" s="60"/>
      <c r="W3" s="159"/>
      <c r="X3" s="160"/>
      <c r="Y3" s="160"/>
      <c r="Z3" s="160"/>
      <c r="AA3" s="160"/>
      <c r="AB3" s="160"/>
      <c r="AC3" s="160"/>
      <c r="AD3" s="160"/>
      <c r="AE3" s="160"/>
      <c r="AF3" s="160"/>
      <c r="AG3" s="160"/>
      <c r="AH3" s="160"/>
      <c r="AI3" s="60"/>
      <c r="AJ3" s="110"/>
      <c r="AK3" s="110"/>
      <c r="AL3" s="105"/>
      <c r="AM3" s="105"/>
      <c r="AN3" s="105"/>
      <c r="AO3" s="60"/>
      <c r="AP3" s="115"/>
      <c r="AQ3" s="116"/>
      <c r="AR3" s="117"/>
      <c r="AS3" s="124"/>
      <c r="AT3" s="125"/>
      <c r="AU3" s="125"/>
      <c r="AV3" s="125"/>
      <c r="AW3" s="125"/>
      <c r="AX3" s="126"/>
      <c r="AY3" s="171"/>
      <c r="BA3" s="174"/>
      <c r="BB3" s="175"/>
      <c r="BD3" s="56" t="s">
        <v>126</v>
      </c>
    </row>
    <row r="4" spans="1:56" ht="14.25" customHeight="1" thickTop="1">
      <c r="A4" s="16"/>
      <c r="B4" s="129"/>
      <c r="C4" s="137"/>
      <c r="D4" s="138"/>
      <c r="E4" s="139"/>
      <c r="F4" s="176"/>
      <c r="G4" s="177"/>
      <c r="H4" s="177"/>
      <c r="I4" s="177"/>
      <c r="J4" s="177"/>
      <c r="K4" s="177"/>
      <c r="L4" s="177"/>
      <c r="M4" s="177"/>
      <c r="N4" s="177"/>
      <c r="O4" s="177"/>
      <c r="P4" s="142"/>
      <c r="Q4" s="142"/>
      <c r="R4" s="146"/>
      <c r="S4" s="146"/>
      <c r="T4" s="105">
        <v>1</v>
      </c>
      <c r="U4" s="105"/>
      <c r="V4" s="61"/>
      <c r="W4" s="176"/>
      <c r="X4" s="177"/>
      <c r="Y4" s="177"/>
      <c r="Z4" s="177"/>
      <c r="AA4" s="177"/>
      <c r="AB4" s="177"/>
      <c r="AC4" s="177"/>
      <c r="AD4" s="177"/>
      <c r="AE4" s="177"/>
      <c r="AF4" s="177"/>
      <c r="AG4" s="177"/>
      <c r="AH4" s="177"/>
      <c r="AI4" s="61"/>
      <c r="AJ4" s="111"/>
      <c r="AK4" s="111"/>
      <c r="AL4" s="105"/>
      <c r="AM4" s="105"/>
      <c r="AN4" s="105"/>
      <c r="AO4" s="61"/>
      <c r="AP4" s="118"/>
      <c r="AQ4" s="119"/>
      <c r="AR4" s="120"/>
      <c r="AS4" s="64" t="s">
        <v>142</v>
      </c>
      <c r="AT4" s="178" t="s">
        <v>220</v>
      </c>
      <c r="AU4" s="178"/>
      <c r="AV4" s="178"/>
      <c r="AW4" s="178"/>
      <c r="AX4" s="18" t="s">
        <v>143</v>
      </c>
      <c r="AY4" s="171"/>
      <c r="BA4" s="68" t="s">
        <v>110</v>
      </c>
      <c r="BB4" s="100">
        <v>41274</v>
      </c>
    </row>
    <row r="5" spans="1:56" ht="9.75" customHeight="1">
      <c r="A5" s="16"/>
      <c r="B5" s="129"/>
      <c r="C5" s="147" t="s">
        <v>55</v>
      </c>
      <c r="D5" s="148"/>
      <c r="E5" s="149"/>
      <c r="F5" s="165" t="s">
        <v>56</v>
      </c>
      <c r="G5" s="166"/>
      <c r="H5" s="166"/>
      <c r="I5" s="166"/>
      <c r="J5" s="166"/>
      <c r="K5" s="166"/>
      <c r="L5" s="166"/>
      <c r="M5" s="166"/>
      <c r="N5" s="166"/>
      <c r="O5" s="60"/>
      <c r="P5" s="154" t="s">
        <v>140</v>
      </c>
      <c r="Q5" s="154"/>
      <c r="R5" s="156" t="s">
        <v>141</v>
      </c>
      <c r="S5" s="145"/>
      <c r="T5" s="153">
        <v>1</v>
      </c>
      <c r="U5" s="153"/>
      <c r="V5" s="60"/>
      <c r="W5" s="165" t="s">
        <v>52</v>
      </c>
      <c r="X5" s="166"/>
      <c r="Y5" s="166"/>
      <c r="Z5" s="166"/>
      <c r="AA5" s="166"/>
      <c r="AB5" s="166"/>
      <c r="AC5" s="166"/>
      <c r="AD5" s="60"/>
      <c r="AE5" s="60"/>
      <c r="AF5" s="60"/>
      <c r="AG5" s="60"/>
      <c r="AH5" s="60"/>
      <c r="AI5" s="60"/>
      <c r="AJ5" s="167" t="s">
        <v>141</v>
      </c>
      <c r="AK5" s="110"/>
      <c r="AL5" s="153"/>
      <c r="AM5" s="153"/>
      <c r="AN5" s="153"/>
      <c r="AO5" s="60"/>
      <c r="AP5" s="165" t="s">
        <v>52</v>
      </c>
      <c r="AQ5" s="166"/>
      <c r="AR5" s="166"/>
      <c r="AS5" s="166"/>
      <c r="AT5" s="60"/>
      <c r="AU5" s="168" t="s">
        <v>141</v>
      </c>
      <c r="AV5" s="153"/>
      <c r="AW5" s="153"/>
      <c r="AX5" s="19"/>
      <c r="AY5" s="171"/>
      <c r="BA5" s="157" t="s">
        <v>111</v>
      </c>
      <c r="BB5" s="158">
        <v>45005</v>
      </c>
    </row>
    <row r="6" spans="1:56" ht="6.75" customHeight="1">
      <c r="A6" s="16"/>
      <c r="B6" s="129"/>
      <c r="C6" s="134"/>
      <c r="D6" s="135"/>
      <c r="E6" s="136"/>
      <c r="F6" s="159" t="s">
        <v>152</v>
      </c>
      <c r="G6" s="160"/>
      <c r="H6" s="160"/>
      <c r="I6" s="160"/>
      <c r="J6" s="160"/>
      <c r="K6" s="160"/>
      <c r="L6" s="160"/>
      <c r="M6" s="160"/>
      <c r="N6" s="160"/>
      <c r="O6" s="160"/>
      <c r="P6" s="141"/>
      <c r="Q6" s="141"/>
      <c r="R6" s="145"/>
      <c r="S6" s="145"/>
      <c r="T6" s="105"/>
      <c r="U6" s="105"/>
      <c r="V6" s="60"/>
      <c r="W6" s="159"/>
      <c r="X6" s="160"/>
      <c r="Y6" s="160"/>
      <c r="Z6" s="160"/>
      <c r="AA6" s="160"/>
      <c r="AB6" s="160"/>
      <c r="AC6" s="160"/>
      <c r="AD6" s="160"/>
      <c r="AE6" s="160"/>
      <c r="AF6" s="160"/>
      <c r="AG6" s="160"/>
      <c r="AH6" s="160"/>
      <c r="AI6" s="60"/>
      <c r="AJ6" s="110"/>
      <c r="AK6" s="110"/>
      <c r="AL6" s="105"/>
      <c r="AM6" s="105"/>
      <c r="AN6" s="105"/>
      <c r="AO6" s="60"/>
      <c r="AP6" s="159"/>
      <c r="AQ6" s="160"/>
      <c r="AR6" s="160"/>
      <c r="AS6" s="160"/>
      <c r="AT6" s="160"/>
      <c r="AU6" s="169"/>
      <c r="AV6" s="105"/>
      <c r="AW6" s="105"/>
      <c r="AX6" s="19"/>
      <c r="AY6" s="171"/>
      <c r="BA6" s="157"/>
      <c r="BB6" s="158"/>
    </row>
    <row r="7" spans="1:56" ht="15" customHeight="1">
      <c r="A7" s="16"/>
      <c r="B7" s="130"/>
      <c r="C7" s="150"/>
      <c r="D7" s="151"/>
      <c r="E7" s="152"/>
      <c r="F7" s="161"/>
      <c r="G7" s="162"/>
      <c r="H7" s="162"/>
      <c r="I7" s="162"/>
      <c r="J7" s="162"/>
      <c r="K7" s="162"/>
      <c r="L7" s="162"/>
      <c r="M7" s="162"/>
      <c r="N7" s="162"/>
      <c r="O7" s="162"/>
      <c r="P7" s="155"/>
      <c r="Q7" s="155"/>
      <c r="R7" s="146"/>
      <c r="S7" s="146"/>
      <c r="T7" s="163">
        <v>1</v>
      </c>
      <c r="U7" s="163"/>
      <c r="V7" s="20"/>
      <c r="W7" s="161"/>
      <c r="X7" s="162"/>
      <c r="Y7" s="162"/>
      <c r="Z7" s="162"/>
      <c r="AA7" s="162"/>
      <c r="AB7" s="162"/>
      <c r="AC7" s="162"/>
      <c r="AD7" s="162"/>
      <c r="AE7" s="162"/>
      <c r="AF7" s="162"/>
      <c r="AG7" s="162"/>
      <c r="AH7" s="162"/>
      <c r="AI7" s="20"/>
      <c r="AJ7" s="111"/>
      <c r="AK7" s="111"/>
      <c r="AL7" s="163"/>
      <c r="AM7" s="163"/>
      <c r="AN7" s="163"/>
      <c r="AO7" s="20"/>
      <c r="AP7" s="161"/>
      <c r="AQ7" s="162"/>
      <c r="AR7" s="162"/>
      <c r="AS7" s="162"/>
      <c r="AT7" s="162"/>
      <c r="AU7" s="170"/>
      <c r="AV7" s="163"/>
      <c r="AW7" s="163"/>
      <c r="AX7" s="21"/>
      <c r="AY7" s="171"/>
      <c r="BA7" s="164" t="s">
        <v>112</v>
      </c>
      <c r="BB7" s="158"/>
    </row>
    <row r="8" spans="1:56" ht="11.25" customHeight="1">
      <c r="A8" s="16"/>
      <c r="B8" s="179" t="s">
        <v>2</v>
      </c>
      <c r="C8" s="180" t="s">
        <v>50</v>
      </c>
      <c r="D8" s="132"/>
      <c r="E8" s="132"/>
      <c r="F8" s="132"/>
      <c r="G8" s="133"/>
      <c r="H8" s="181" t="s">
        <v>107</v>
      </c>
      <c r="I8" s="182"/>
      <c r="J8" s="182"/>
      <c r="K8" s="182"/>
      <c r="L8" s="182"/>
      <c r="M8" s="182"/>
      <c r="N8" s="182"/>
      <c r="O8" s="185" t="s">
        <v>108</v>
      </c>
      <c r="P8" s="185"/>
      <c r="Q8" s="185"/>
      <c r="R8" s="185"/>
      <c r="S8" s="185"/>
      <c r="T8" s="185"/>
      <c r="U8" s="185"/>
      <c r="V8" s="59"/>
      <c r="W8" s="59"/>
      <c r="X8" s="59"/>
      <c r="Y8" s="59"/>
      <c r="Z8" s="186" t="s">
        <v>148</v>
      </c>
      <c r="AA8" s="186"/>
      <c r="AB8" s="186"/>
      <c r="AC8" s="186"/>
      <c r="AD8" s="186"/>
      <c r="AE8" s="186"/>
      <c r="AF8" s="186"/>
      <c r="AG8" s="186"/>
      <c r="AH8" s="186"/>
      <c r="AI8" s="186"/>
      <c r="AJ8" s="186"/>
      <c r="AK8" s="186"/>
      <c r="AL8" s="186"/>
      <c r="AM8" s="186"/>
      <c r="AN8" s="186"/>
      <c r="AO8" s="186"/>
      <c r="AP8" s="186"/>
      <c r="AQ8" s="186"/>
      <c r="AR8" s="186"/>
      <c r="AS8" s="59"/>
      <c r="AT8" s="22"/>
      <c r="AU8" s="188">
        <f>IFERROR(VLOOKUP(Z8,各参照表!B3:F9,5,FALSE),"")</f>
        <v>33</v>
      </c>
      <c r="AV8" s="189"/>
      <c r="AW8" s="194" t="s">
        <v>43</v>
      </c>
      <c r="AX8" s="197" t="s">
        <v>46</v>
      </c>
      <c r="AY8" s="171"/>
      <c r="BA8" s="164"/>
      <c r="BB8" s="158"/>
    </row>
    <row r="9" spans="1:56" ht="9.75" customHeight="1">
      <c r="A9" s="16"/>
      <c r="B9" s="129"/>
      <c r="C9" s="134"/>
      <c r="D9" s="135"/>
      <c r="E9" s="135"/>
      <c r="F9" s="135"/>
      <c r="G9" s="136"/>
      <c r="H9" s="183"/>
      <c r="I9" s="184"/>
      <c r="J9" s="184"/>
      <c r="K9" s="184"/>
      <c r="L9" s="184"/>
      <c r="M9" s="184"/>
      <c r="N9" s="184"/>
      <c r="O9" s="60"/>
      <c r="P9" s="60"/>
      <c r="Q9" s="60"/>
      <c r="R9" s="60"/>
      <c r="S9" s="60"/>
      <c r="T9" s="60"/>
      <c r="U9" s="60"/>
      <c r="V9" s="60"/>
      <c r="W9" s="60"/>
      <c r="X9" s="60"/>
      <c r="Y9" s="60"/>
      <c r="Z9" s="187"/>
      <c r="AA9" s="187"/>
      <c r="AB9" s="187"/>
      <c r="AC9" s="187"/>
      <c r="AD9" s="187"/>
      <c r="AE9" s="187"/>
      <c r="AF9" s="187"/>
      <c r="AG9" s="187"/>
      <c r="AH9" s="187"/>
      <c r="AI9" s="187"/>
      <c r="AJ9" s="187"/>
      <c r="AK9" s="187"/>
      <c r="AL9" s="187"/>
      <c r="AM9" s="187"/>
      <c r="AN9" s="187"/>
      <c r="AO9" s="187"/>
      <c r="AP9" s="187"/>
      <c r="AQ9" s="187"/>
      <c r="AR9" s="187"/>
      <c r="AS9" s="60"/>
      <c r="AT9" s="23"/>
      <c r="AU9" s="190"/>
      <c r="AV9" s="191"/>
      <c r="AW9" s="195"/>
      <c r="AX9" s="198"/>
      <c r="AY9" s="171"/>
      <c r="BA9" s="200" t="s">
        <v>113</v>
      </c>
      <c r="BB9" s="158">
        <v>15695</v>
      </c>
    </row>
    <row r="10" spans="1:56" ht="6" customHeight="1" thickBot="1">
      <c r="A10" s="16"/>
      <c r="B10" s="129"/>
      <c r="C10" s="137"/>
      <c r="D10" s="138"/>
      <c r="E10" s="138"/>
      <c r="F10" s="138"/>
      <c r="G10" s="139"/>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24"/>
      <c r="AU10" s="192"/>
      <c r="AV10" s="193"/>
      <c r="AW10" s="196"/>
      <c r="AX10" s="199"/>
      <c r="AY10" s="171"/>
      <c r="BA10" s="201"/>
      <c r="BB10" s="212"/>
    </row>
    <row r="11" spans="1:56" ht="9.75" customHeight="1">
      <c r="A11" s="16"/>
      <c r="B11" s="129"/>
      <c r="C11" s="213" t="s">
        <v>51</v>
      </c>
      <c r="D11" s="148"/>
      <c r="E11" s="148"/>
      <c r="F11" s="148"/>
      <c r="G11" s="149"/>
      <c r="H11" s="60"/>
      <c r="I11" s="60"/>
      <c r="J11" s="60"/>
      <c r="K11" s="60"/>
      <c r="L11" s="214" t="s">
        <v>118</v>
      </c>
      <c r="M11" s="214"/>
      <c r="N11" s="214"/>
      <c r="O11" s="214"/>
      <c r="P11" s="214"/>
      <c r="Q11" s="60"/>
      <c r="R11" s="60"/>
      <c r="S11" s="60"/>
      <c r="T11" s="60"/>
      <c r="U11" s="60"/>
      <c r="V11" s="60"/>
      <c r="W11" s="214" t="s">
        <v>119</v>
      </c>
      <c r="X11" s="214"/>
      <c r="Y11" s="214"/>
      <c r="Z11" s="214"/>
      <c r="AA11" s="214"/>
      <c r="AB11" s="214"/>
      <c r="AC11" s="214"/>
      <c r="AD11" s="214"/>
      <c r="AE11" s="214"/>
      <c r="AF11" s="214"/>
      <c r="AG11" s="214"/>
      <c r="AH11" s="214"/>
      <c r="AI11" s="214"/>
      <c r="AJ11" s="214"/>
      <c r="AK11" s="60"/>
      <c r="AL11" s="60"/>
      <c r="AM11" s="60"/>
      <c r="AN11" s="60"/>
      <c r="AO11" s="60"/>
      <c r="AP11" s="60"/>
      <c r="AQ11" s="60"/>
      <c r="AR11" s="60"/>
      <c r="AS11" s="60"/>
      <c r="AT11" s="23"/>
      <c r="AU11" s="215">
        <f>AM12</f>
        <v>10</v>
      </c>
      <c r="AV11" s="216"/>
      <c r="AW11" s="217" t="s">
        <v>43</v>
      </c>
      <c r="AX11" s="220" t="s">
        <v>47</v>
      </c>
      <c r="AY11" s="171"/>
    </row>
    <row r="12" spans="1:56" ht="14.25" customHeight="1">
      <c r="A12" s="16"/>
      <c r="B12" s="129"/>
      <c r="C12" s="134"/>
      <c r="D12" s="135"/>
      <c r="E12" s="135"/>
      <c r="F12" s="135"/>
      <c r="G12" s="136"/>
      <c r="H12" s="60"/>
      <c r="I12" s="221">
        <f>IF(BB4="","",BB4)</f>
        <v>41274</v>
      </c>
      <c r="J12" s="221"/>
      <c r="K12" s="221"/>
      <c r="L12" s="222" t="s">
        <v>43</v>
      </c>
      <c r="M12" s="222"/>
      <c r="N12" s="223">
        <f>IF(BB4="","",BB4)</f>
        <v>41274</v>
      </c>
      <c r="O12" s="223"/>
      <c r="P12" s="66" t="s">
        <v>114</v>
      </c>
      <c r="Q12" s="228">
        <f>IF(BB4="","",BB4)</f>
        <v>41274</v>
      </c>
      <c r="R12" s="228"/>
      <c r="S12" s="228"/>
      <c r="T12" s="222" t="s">
        <v>115</v>
      </c>
      <c r="U12" s="222"/>
      <c r="V12" s="222"/>
      <c r="W12" s="229">
        <f>IF(BB5="","",BB5)</f>
        <v>45005</v>
      </c>
      <c r="X12" s="229"/>
      <c r="Y12" s="229"/>
      <c r="Z12" s="229"/>
      <c r="AA12" s="222" t="s">
        <v>43</v>
      </c>
      <c r="AB12" s="222"/>
      <c r="AC12" s="223">
        <f>IF(BB5="","",BB5)</f>
        <v>45005</v>
      </c>
      <c r="AD12" s="223"/>
      <c r="AE12" s="223"/>
      <c r="AF12" s="66" t="s">
        <v>114</v>
      </c>
      <c r="AG12" s="228">
        <f>IF(BB5="","",BB5)</f>
        <v>45005</v>
      </c>
      <c r="AH12" s="228"/>
      <c r="AI12" s="228"/>
      <c r="AJ12" s="222" t="s">
        <v>117</v>
      </c>
      <c r="AK12" s="222"/>
      <c r="AL12" s="222"/>
      <c r="AM12" s="224">
        <f>IF(BB5="","",IF(DATEDIF(BB4,BB5,"ym")&gt;5,DATEDIF(BB4,BB5,"Y")+1,DATEDIF(BB4,BB5,"Y")))</f>
        <v>10</v>
      </c>
      <c r="AN12" s="224"/>
      <c r="AO12" s="224"/>
      <c r="AP12" s="51" t="s">
        <v>43</v>
      </c>
      <c r="AQ12" s="225" t="s">
        <v>116</v>
      </c>
      <c r="AR12" s="226"/>
      <c r="AS12" s="226"/>
      <c r="AT12" s="227"/>
      <c r="AU12" s="190"/>
      <c r="AV12" s="191"/>
      <c r="AW12" s="218"/>
      <c r="AX12" s="198"/>
      <c r="AY12" s="171"/>
    </row>
    <row r="13" spans="1:56" ht="5.25" customHeight="1">
      <c r="A13" s="16"/>
      <c r="B13" s="129"/>
      <c r="C13" s="137"/>
      <c r="D13" s="138"/>
      <c r="E13" s="138"/>
      <c r="F13" s="138"/>
      <c r="G13" s="139"/>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23"/>
      <c r="AU13" s="192"/>
      <c r="AV13" s="193"/>
      <c r="AW13" s="219"/>
      <c r="AX13" s="199"/>
      <c r="AY13" s="171"/>
    </row>
    <row r="14" spans="1:56" ht="22.5" customHeight="1">
      <c r="A14" s="16"/>
      <c r="B14" s="129"/>
      <c r="C14" s="147" t="s">
        <v>36</v>
      </c>
      <c r="D14" s="148"/>
      <c r="E14" s="148"/>
      <c r="F14" s="148"/>
      <c r="G14" s="148"/>
      <c r="H14" s="148"/>
      <c r="I14" s="148"/>
      <c r="J14" s="148"/>
      <c r="K14" s="148"/>
      <c r="L14" s="149"/>
      <c r="M14" s="202" t="s">
        <v>37</v>
      </c>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4"/>
      <c r="AU14" s="205">
        <v>150</v>
      </c>
      <c r="AV14" s="206"/>
      <c r="AW14" s="25" t="s">
        <v>39</v>
      </c>
      <c r="AX14" s="26" t="s">
        <v>48</v>
      </c>
      <c r="AY14" s="171"/>
      <c r="BA14" s="54" t="s">
        <v>146</v>
      </c>
      <c r="BB14" s="55" t="str">
        <f>IFERROR(IF(AND(AL2="",AL4="",T2/T4=1),"OK",IF(T2/T4+AL2/AL4=1,"OK","No")),"No")</f>
        <v>OK</v>
      </c>
    </row>
    <row r="15" spans="1:56" ht="23.25" customHeight="1">
      <c r="A15" s="16"/>
      <c r="B15" s="130"/>
      <c r="C15" s="150"/>
      <c r="D15" s="151"/>
      <c r="E15" s="151"/>
      <c r="F15" s="151"/>
      <c r="G15" s="151"/>
      <c r="H15" s="151"/>
      <c r="I15" s="151"/>
      <c r="J15" s="151"/>
      <c r="K15" s="151"/>
      <c r="L15" s="152"/>
      <c r="M15" s="207" t="s">
        <v>38</v>
      </c>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9"/>
      <c r="AU15" s="210">
        <v>200</v>
      </c>
      <c r="AV15" s="211"/>
      <c r="AW15" s="27" t="s">
        <v>39</v>
      </c>
      <c r="AX15" s="58" t="s">
        <v>49</v>
      </c>
      <c r="AY15" s="171"/>
      <c r="BA15" s="103" t="s">
        <v>147</v>
      </c>
      <c r="BB15" s="103"/>
      <c r="BC15" s="103"/>
    </row>
    <row r="16" spans="1:56" ht="12" customHeight="1">
      <c r="A16" s="16"/>
      <c r="B16" s="128" t="s">
        <v>4</v>
      </c>
      <c r="C16" s="230" t="s">
        <v>120</v>
      </c>
      <c r="D16" s="113"/>
      <c r="E16" s="113"/>
      <c r="F16" s="113"/>
      <c r="G16" s="113"/>
      <c r="H16" s="113"/>
      <c r="I16" s="113"/>
      <c r="J16" s="113"/>
      <c r="K16" s="113"/>
      <c r="L16" s="113"/>
      <c r="M16" s="113"/>
      <c r="N16" s="113"/>
      <c r="O16" s="113"/>
      <c r="P16" s="113"/>
      <c r="Q16" s="113"/>
      <c r="R16" s="113"/>
      <c r="S16" s="113"/>
      <c r="T16" s="113"/>
      <c r="U16" s="113"/>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231" t="s">
        <v>41</v>
      </c>
      <c r="AV16" s="232"/>
      <c r="AW16" s="233"/>
      <c r="AX16" s="197" t="s">
        <v>34</v>
      </c>
    </row>
    <row r="17" spans="1:50" ht="3.75" customHeight="1">
      <c r="A17" s="16"/>
      <c r="B17" s="129"/>
      <c r="C17" s="115"/>
      <c r="D17" s="116"/>
      <c r="E17" s="116"/>
      <c r="F17" s="116"/>
      <c r="G17" s="116"/>
      <c r="H17" s="116"/>
      <c r="I17" s="116"/>
      <c r="J17" s="116"/>
      <c r="K17" s="116"/>
      <c r="L17" s="116"/>
      <c r="M17" s="116"/>
      <c r="N17" s="116"/>
      <c r="O17" s="116"/>
      <c r="P17" s="116"/>
      <c r="Q17" s="116"/>
      <c r="R17" s="116"/>
      <c r="S17" s="116"/>
      <c r="T17" s="116"/>
      <c r="U17" s="116"/>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234">
        <f>AM23</f>
        <v>12</v>
      </c>
      <c r="AV17" s="235"/>
      <c r="AW17" s="238" t="s">
        <v>43</v>
      </c>
      <c r="AX17" s="198"/>
    </row>
    <row r="18" spans="1:50" ht="13.5" customHeight="1">
      <c r="A18" s="16"/>
      <c r="B18" s="129"/>
      <c r="C18" s="60"/>
      <c r="D18" s="240" t="s">
        <v>119</v>
      </c>
      <c r="E18" s="240"/>
      <c r="F18" s="240"/>
      <c r="G18" s="240"/>
      <c r="H18" s="240"/>
      <c r="I18" s="240"/>
      <c r="J18" s="240"/>
      <c r="K18" s="240"/>
      <c r="L18" s="240"/>
      <c r="M18" s="240"/>
      <c r="N18" s="240"/>
      <c r="O18" s="60"/>
      <c r="P18" s="60"/>
      <c r="Q18" s="60"/>
      <c r="R18" s="60"/>
      <c r="S18" s="60"/>
      <c r="T18" s="60"/>
      <c r="U18" s="240" t="s">
        <v>137</v>
      </c>
      <c r="V18" s="240"/>
      <c r="W18" s="240"/>
      <c r="X18" s="240"/>
      <c r="Y18" s="240"/>
      <c r="Z18" s="240"/>
      <c r="AA18" s="60"/>
      <c r="AB18" s="60"/>
      <c r="AC18" s="60"/>
      <c r="AD18" s="60"/>
      <c r="AE18" s="60"/>
      <c r="AF18" s="60"/>
      <c r="AG18" s="60"/>
      <c r="AH18" s="60"/>
      <c r="AI18" s="241" t="s">
        <v>136</v>
      </c>
      <c r="AJ18" s="241"/>
      <c r="AK18" s="60"/>
      <c r="AL18" s="60"/>
      <c r="AM18" s="60"/>
      <c r="AN18" s="60"/>
      <c r="AO18" s="60"/>
      <c r="AP18" s="60"/>
      <c r="AQ18" s="60"/>
      <c r="AR18" s="60"/>
      <c r="AS18" s="60"/>
      <c r="AT18" s="60"/>
      <c r="AU18" s="234"/>
      <c r="AV18" s="235"/>
      <c r="AW18" s="238"/>
      <c r="AX18" s="198"/>
    </row>
    <row r="19" spans="1:50" ht="13.5" customHeight="1">
      <c r="A19" s="16"/>
      <c r="B19" s="129"/>
      <c r="C19" s="60"/>
      <c r="D19" s="229" t="str">
        <f>IF(OR(BB5="",BB7=""),"",BB5)</f>
        <v/>
      </c>
      <c r="E19" s="229"/>
      <c r="F19" s="222" t="s">
        <v>43</v>
      </c>
      <c r="G19" s="222"/>
      <c r="H19" s="223" t="str">
        <f>IF(OR(BB5="",BB7=""),"",BB5)</f>
        <v/>
      </c>
      <c r="I19" s="223"/>
      <c r="J19" s="222" t="s">
        <v>123</v>
      </c>
      <c r="K19" s="222"/>
      <c r="L19" s="228" t="str">
        <f>IF(OR(BB5="",BB7=""),"",BB5)</f>
        <v/>
      </c>
      <c r="M19" s="228"/>
      <c r="N19" s="228"/>
      <c r="O19" s="222" t="s">
        <v>134</v>
      </c>
      <c r="P19" s="222"/>
      <c r="Q19" s="222"/>
      <c r="R19" s="222"/>
      <c r="S19" s="222"/>
      <c r="T19" s="229" t="str">
        <f>IF(BB7="","",BB7)</f>
        <v/>
      </c>
      <c r="U19" s="229"/>
      <c r="V19" s="66" t="s">
        <v>43</v>
      </c>
      <c r="W19" s="223" t="str">
        <f>IF(BB7="","",BB7)</f>
        <v/>
      </c>
      <c r="X19" s="223"/>
      <c r="Y19" s="222" t="s">
        <v>123</v>
      </c>
      <c r="Z19" s="222"/>
      <c r="AA19" s="228" t="str">
        <f>IF(BB7="","",BB7)</f>
        <v/>
      </c>
      <c r="AB19" s="228"/>
      <c r="AC19" s="228"/>
      <c r="AD19" s="250" t="s">
        <v>135</v>
      </c>
      <c r="AE19" s="250"/>
      <c r="AF19" s="250"/>
      <c r="AG19" s="250"/>
      <c r="AH19" s="250"/>
      <c r="AI19" s="224" t="str">
        <f>IF(BB7="","",IF(DATEDIF(BB5,BB7,"ym")&gt;5,DATEDIF(BB5,BB7,"Y")+1,DATEDIF(BB5,BB7,"Y")))</f>
        <v/>
      </c>
      <c r="AJ19" s="224"/>
      <c r="AK19" s="222" t="s">
        <v>43</v>
      </c>
      <c r="AL19" s="222"/>
      <c r="AM19" s="242" t="s">
        <v>116</v>
      </c>
      <c r="AN19" s="243"/>
      <c r="AO19" s="243"/>
      <c r="AP19" s="243"/>
      <c r="AQ19" s="243"/>
      <c r="AR19" s="243"/>
      <c r="AS19" s="60"/>
      <c r="AT19" s="60"/>
      <c r="AU19" s="234"/>
      <c r="AV19" s="235"/>
      <c r="AW19" s="238"/>
      <c r="AX19" s="198"/>
    </row>
    <row r="20" spans="1:50" ht="3" customHeight="1">
      <c r="A20" s="16"/>
      <c r="B20" s="129"/>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236"/>
      <c r="AV20" s="237"/>
      <c r="AW20" s="239"/>
      <c r="AX20" s="199"/>
    </row>
    <row r="21" spans="1:50" ht="12.75" customHeight="1">
      <c r="A21" s="16"/>
      <c r="B21" s="129"/>
      <c r="C21" s="115" t="s">
        <v>121</v>
      </c>
      <c r="D21" s="116"/>
      <c r="E21" s="116"/>
      <c r="F21" s="116"/>
      <c r="G21" s="116"/>
      <c r="H21" s="116"/>
      <c r="I21" s="116"/>
      <c r="J21" s="116"/>
      <c r="K21" s="116"/>
      <c r="L21" s="116"/>
      <c r="M21" s="116"/>
      <c r="N21" s="116"/>
      <c r="O21" s="116"/>
      <c r="P21" s="116"/>
      <c r="Q21" s="116"/>
      <c r="R21" s="116"/>
      <c r="S21" s="116"/>
      <c r="T21" s="116"/>
      <c r="U21" s="60"/>
      <c r="V21" s="60"/>
      <c r="W21" s="60"/>
      <c r="X21" s="60"/>
      <c r="Y21" s="60"/>
      <c r="Z21" s="60"/>
      <c r="AA21" s="240" t="s">
        <v>129</v>
      </c>
      <c r="AB21" s="240"/>
      <c r="AC21" s="240"/>
      <c r="AD21" s="240"/>
      <c r="AE21" s="240"/>
      <c r="AF21" s="240"/>
      <c r="AG21" s="240"/>
      <c r="AH21" s="60"/>
      <c r="AI21" s="60"/>
      <c r="AJ21" s="60"/>
      <c r="AK21" s="60"/>
      <c r="AL21" s="60"/>
      <c r="AM21" s="60"/>
      <c r="AN21" s="60"/>
      <c r="AO21" s="60"/>
      <c r="AP21" s="60"/>
      <c r="AQ21" s="60"/>
      <c r="AR21" s="60"/>
      <c r="AS21" s="60"/>
      <c r="AT21" s="23"/>
      <c r="AU21" s="244" t="s">
        <v>42</v>
      </c>
      <c r="AV21" s="245"/>
      <c r="AW21" s="246"/>
      <c r="AX21" s="220" t="s">
        <v>35</v>
      </c>
    </row>
    <row r="22" spans="1:50" ht="14.25" customHeight="1">
      <c r="A22" s="16"/>
      <c r="B22" s="129"/>
      <c r="C22" s="60"/>
      <c r="D22" s="240" t="s">
        <v>128</v>
      </c>
      <c r="E22" s="240"/>
      <c r="F22" s="240"/>
      <c r="G22" s="240"/>
      <c r="H22" s="240"/>
      <c r="I22" s="240"/>
      <c r="J22" s="240"/>
      <c r="K22" s="240"/>
      <c r="L22" s="240"/>
      <c r="M22" s="240"/>
      <c r="N22" s="240"/>
      <c r="O22" s="240"/>
      <c r="P22" s="240"/>
      <c r="Q22" s="240"/>
      <c r="R22" s="240"/>
      <c r="S22" s="240"/>
      <c r="T22" s="240"/>
      <c r="U22" s="240"/>
      <c r="V22" s="240"/>
      <c r="W22" s="60"/>
      <c r="X22" s="60"/>
      <c r="Y22" s="60"/>
      <c r="Z22" s="60"/>
      <c r="AA22" s="248" t="s">
        <v>130</v>
      </c>
      <c r="AB22" s="248"/>
      <c r="AC22" s="248"/>
      <c r="AD22" s="248"/>
      <c r="AE22" s="248"/>
      <c r="AF22" s="248"/>
      <c r="AG22" s="248"/>
      <c r="AH22" s="248"/>
      <c r="AI22" s="60"/>
      <c r="AJ22" s="28" t="s">
        <v>131</v>
      </c>
      <c r="AK22" s="60"/>
      <c r="AL22" s="242" t="s">
        <v>133</v>
      </c>
      <c r="AM22" s="243"/>
      <c r="AN22" s="243"/>
      <c r="AO22" s="243"/>
      <c r="AP22" s="243"/>
      <c r="AQ22" s="243"/>
      <c r="AR22" s="243"/>
      <c r="AS22" s="60"/>
      <c r="AT22" s="60"/>
      <c r="AU22" s="249" t="s">
        <v>44</v>
      </c>
      <c r="AV22" s="226"/>
      <c r="AW22" s="227"/>
      <c r="AX22" s="198"/>
    </row>
    <row r="23" spans="1:50">
      <c r="A23" s="16"/>
      <c r="B23" s="129"/>
      <c r="C23" s="60"/>
      <c r="D23" s="67">
        <f>IF(OR(BB5="",BB9=""),"",DATEDIF(BB9,BB5,"Y"))</f>
        <v>80</v>
      </c>
      <c r="E23" s="222" t="s">
        <v>122</v>
      </c>
      <c r="F23" s="222"/>
      <c r="G23" s="222"/>
      <c r="H23" s="222"/>
      <c r="I23" s="222"/>
      <c r="J23" s="222"/>
      <c r="K23" s="229">
        <f>IF(BB9="","",BB9)</f>
        <v>15695</v>
      </c>
      <c r="L23" s="229"/>
      <c r="M23" s="229"/>
      <c r="N23" s="229"/>
      <c r="O23" s="66" t="s">
        <v>43</v>
      </c>
      <c r="P23" s="223">
        <f>IF(BB9="","",BB9)</f>
        <v>15695</v>
      </c>
      <c r="Q23" s="223"/>
      <c r="R23" s="223"/>
      <c r="S23" s="66" t="s">
        <v>123</v>
      </c>
      <c r="T23" s="65">
        <f>IF(BB9="","",BB9)</f>
        <v>15695</v>
      </c>
      <c r="U23" s="222" t="s">
        <v>124</v>
      </c>
      <c r="V23" s="222"/>
      <c r="W23" s="222"/>
      <c r="X23" s="257" t="s">
        <v>126</v>
      </c>
      <c r="Y23" s="257"/>
      <c r="Z23" s="257"/>
      <c r="AA23" s="258" t="s">
        <v>127</v>
      </c>
      <c r="AB23" s="258"/>
      <c r="AC23" s="258"/>
      <c r="AD23" s="258"/>
      <c r="AE23" s="224">
        <f>IF(OR(D23="",X23=""),"",IF(X23="男",VLOOKUP(D23,各参照表!B13:D109,2,FALSE),VLOOKUP(D23,各参照表!B13:D109,3,FALSE)))</f>
        <v>12</v>
      </c>
      <c r="AF23" s="224"/>
      <c r="AG23" s="222" t="s">
        <v>43</v>
      </c>
      <c r="AH23" s="222"/>
      <c r="AI23" s="60"/>
      <c r="AJ23" s="60"/>
      <c r="AK23" s="60"/>
      <c r="AL23" s="60"/>
      <c r="AM23" s="224">
        <f>IF(AE23="","",IF(AI19="",AE23,IF(AI19&lt;AE23,AI19,AE23)))</f>
        <v>12</v>
      </c>
      <c r="AN23" s="224"/>
      <c r="AO23" s="250" t="s">
        <v>132</v>
      </c>
      <c r="AP23" s="250"/>
      <c r="AQ23" s="60"/>
      <c r="AR23" s="60"/>
      <c r="AS23" s="60"/>
      <c r="AT23" s="60"/>
      <c r="AU23" s="251" t="s">
        <v>45</v>
      </c>
      <c r="AV23" s="253">
        <f>IFERROR(IF(AU17="","",VLOOKUP(AU17,各参照表!B113:C182,2,FALSE)),"")</f>
        <v>701</v>
      </c>
      <c r="AW23" s="254"/>
      <c r="AX23" s="198"/>
    </row>
    <row r="24" spans="1:50" ht="7.5" customHeight="1">
      <c r="A24" s="16"/>
      <c r="B24" s="13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52"/>
      <c r="AV24" s="255"/>
      <c r="AW24" s="256"/>
      <c r="AX24" s="247"/>
    </row>
    <row r="25" spans="1:50" ht="21.75" customHeight="1">
      <c r="A25" s="16"/>
      <c r="B25" s="179" t="s">
        <v>3</v>
      </c>
      <c r="C25" s="131" t="s">
        <v>18</v>
      </c>
      <c r="D25" s="132"/>
      <c r="E25" s="133"/>
      <c r="F25" s="272" t="s">
        <v>85</v>
      </c>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4"/>
      <c r="AT25" s="275">
        <v>20000000</v>
      </c>
      <c r="AU25" s="276"/>
      <c r="AV25" s="276"/>
      <c r="AW25" s="62" t="s">
        <v>26</v>
      </c>
      <c r="AX25" s="29" t="s">
        <v>23</v>
      </c>
    </row>
    <row r="26" spans="1:50" ht="21" customHeight="1">
      <c r="A26" s="16"/>
      <c r="B26" s="129"/>
      <c r="C26" s="134"/>
      <c r="D26" s="135"/>
      <c r="E26" s="136"/>
      <c r="F26" s="202" t="s">
        <v>84</v>
      </c>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4"/>
      <c r="AT26" s="277">
        <v>18500000</v>
      </c>
      <c r="AU26" s="278"/>
      <c r="AV26" s="278"/>
      <c r="AW26" s="30" t="s">
        <v>26</v>
      </c>
      <c r="AX26" s="31" t="s">
        <v>24</v>
      </c>
    </row>
    <row r="27" spans="1:50" ht="10.5" customHeight="1">
      <c r="A27" s="16"/>
      <c r="B27" s="129"/>
      <c r="C27" s="134"/>
      <c r="D27" s="135"/>
      <c r="E27" s="136"/>
      <c r="F27" s="279" t="s">
        <v>83</v>
      </c>
      <c r="G27" s="280"/>
      <c r="H27" s="280"/>
      <c r="I27" s="280"/>
      <c r="J27" s="280"/>
      <c r="K27" s="280"/>
      <c r="L27" s="280"/>
      <c r="M27" s="280"/>
      <c r="N27" s="60"/>
      <c r="O27" s="60"/>
      <c r="P27" s="60"/>
      <c r="Q27" s="60"/>
      <c r="R27" s="60"/>
      <c r="S27" s="60"/>
      <c r="T27" s="60"/>
      <c r="U27" s="60"/>
      <c r="V27" s="60"/>
      <c r="W27" s="285" t="s">
        <v>90</v>
      </c>
      <c r="X27" s="285"/>
      <c r="Y27" s="285"/>
      <c r="Z27" s="285"/>
      <c r="AA27" s="285"/>
      <c r="AB27" s="285"/>
      <c r="AC27" s="285"/>
      <c r="AD27" s="285"/>
      <c r="AE27" s="285"/>
      <c r="AF27" s="60"/>
      <c r="AG27" s="60"/>
      <c r="AH27" s="60"/>
      <c r="AI27" s="60"/>
      <c r="AJ27" s="60"/>
      <c r="AK27" s="60"/>
      <c r="AL27" s="60"/>
      <c r="AM27" s="286" t="s">
        <v>82</v>
      </c>
      <c r="AN27" s="286"/>
      <c r="AO27" s="286"/>
      <c r="AP27" s="286"/>
      <c r="AQ27" s="286"/>
      <c r="AR27" s="60"/>
      <c r="AS27" s="60"/>
      <c r="AT27" s="287">
        <f>IFERROR(ROUNDDOWN(V28*AM28/AM29,0),0)</f>
        <v>18500000</v>
      </c>
      <c r="AU27" s="288"/>
      <c r="AV27" s="288"/>
      <c r="AW27" s="259" t="s">
        <v>26</v>
      </c>
      <c r="AX27" s="220" t="s">
        <v>25</v>
      </c>
    </row>
    <row r="28" spans="1:50" ht="11.25" customHeight="1">
      <c r="A28" s="16"/>
      <c r="B28" s="129"/>
      <c r="C28" s="134"/>
      <c r="D28" s="135"/>
      <c r="E28" s="136"/>
      <c r="F28" s="281"/>
      <c r="G28" s="282"/>
      <c r="H28" s="282"/>
      <c r="I28" s="282"/>
      <c r="J28" s="282"/>
      <c r="K28" s="282"/>
      <c r="L28" s="282"/>
      <c r="M28" s="282"/>
      <c r="N28" s="60"/>
      <c r="O28" s="60"/>
      <c r="P28" s="60"/>
      <c r="Q28" s="60"/>
      <c r="R28" s="60"/>
      <c r="S28" s="60"/>
      <c r="T28" s="60"/>
      <c r="U28" s="60"/>
      <c r="V28" s="260">
        <f>IF(AT26="","",AT26)</f>
        <v>18500000</v>
      </c>
      <c r="W28" s="260"/>
      <c r="X28" s="260"/>
      <c r="Y28" s="260"/>
      <c r="Z28" s="260"/>
      <c r="AA28" s="260"/>
      <c r="AB28" s="260"/>
      <c r="AC28" s="260"/>
      <c r="AD28" s="260"/>
      <c r="AE28" s="260"/>
      <c r="AF28" s="260"/>
      <c r="AG28" s="262" t="s">
        <v>86</v>
      </c>
      <c r="AH28" s="262"/>
      <c r="AI28" s="263" t="s">
        <v>66</v>
      </c>
      <c r="AJ28" s="263"/>
      <c r="AK28" s="263"/>
      <c r="AL28" s="263"/>
      <c r="AM28" s="264">
        <f>IF(T2="","",T2)</f>
        <v>1</v>
      </c>
      <c r="AN28" s="264"/>
      <c r="AO28" s="264"/>
      <c r="AP28" s="264"/>
      <c r="AQ28" s="264"/>
      <c r="AR28" s="60"/>
      <c r="AS28" s="60"/>
      <c r="AT28" s="289"/>
      <c r="AU28" s="260"/>
      <c r="AV28" s="260"/>
      <c r="AW28" s="195"/>
      <c r="AX28" s="198"/>
    </row>
    <row r="29" spans="1:50" ht="11.25" customHeight="1">
      <c r="A29" s="16"/>
      <c r="B29" s="129"/>
      <c r="C29" s="134"/>
      <c r="D29" s="135"/>
      <c r="E29" s="136"/>
      <c r="F29" s="281"/>
      <c r="G29" s="282"/>
      <c r="H29" s="282"/>
      <c r="I29" s="282"/>
      <c r="J29" s="282"/>
      <c r="K29" s="282"/>
      <c r="L29" s="282"/>
      <c r="M29" s="282"/>
      <c r="N29" s="60"/>
      <c r="O29" s="60"/>
      <c r="P29" s="60"/>
      <c r="Q29" s="60"/>
      <c r="R29" s="60"/>
      <c r="S29" s="60"/>
      <c r="T29" s="60"/>
      <c r="U29" s="60"/>
      <c r="V29" s="261"/>
      <c r="W29" s="261"/>
      <c r="X29" s="261"/>
      <c r="Y29" s="261"/>
      <c r="Z29" s="261"/>
      <c r="AA29" s="261"/>
      <c r="AB29" s="261"/>
      <c r="AC29" s="261"/>
      <c r="AD29" s="261"/>
      <c r="AE29" s="261"/>
      <c r="AF29" s="261"/>
      <c r="AG29" s="262"/>
      <c r="AH29" s="262"/>
      <c r="AI29" s="263"/>
      <c r="AJ29" s="263"/>
      <c r="AK29" s="263"/>
      <c r="AL29" s="263"/>
      <c r="AM29" s="265">
        <f>IF(T4="","",T4)</f>
        <v>1</v>
      </c>
      <c r="AN29" s="265"/>
      <c r="AO29" s="265"/>
      <c r="AP29" s="265"/>
      <c r="AQ29" s="265"/>
      <c r="AR29" s="60"/>
      <c r="AS29" s="60"/>
      <c r="AT29" s="266" t="s">
        <v>32</v>
      </c>
      <c r="AU29" s="267"/>
      <c r="AV29" s="267"/>
      <c r="AW29" s="268"/>
      <c r="AX29" s="198"/>
    </row>
    <row r="30" spans="1:50" ht="5.25" customHeight="1">
      <c r="A30" s="16"/>
      <c r="B30" s="129"/>
      <c r="C30" s="137"/>
      <c r="D30" s="138"/>
      <c r="E30" s="139"/>
      <c r="F30" s="283"/>
      <c r="G30" s="284"/>
      <c r="H30" s="284"/>
      <c r="I30" s="284"/>
      <c r="J30" s="284"/>
      <c r="K30" s="284"/>
      <c r="L30" s="284"/>
      <c r="M30" s="284"/>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269"/>
      <c r="AU30" s="270"/>
      <c r="AV30" s="270"/>
      <c r="AW30" s="271"/>
      <c r="AX30" s="199"/>
    </row>
    <row r="31" spans="1:50" ht="21.75" customHeight="1">
      <c r="A31" s="16"/>
      <c r="B31" s="129"/>
      <c r="C31" s="147" t="s">
        <v>19</v>
      </c>
      <c r="D31" s="148"/>
      <c r="E31" s="149"/>
      <c r="F31" s="290" t="s">
        <v>40</v>
      </c>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2"/>
      <c r="AT31" s="277">
        <v>60000000</v>
      </c>
      <c r="AU31" s="278"/>
      <c r="AV31" s="278"/>
      <c r="AW31" s="30" t="s">
        <v>26</v>
      </c>
      <c r="AX31" s="32" t="s">
        <v>20</v>
      </c>
    </row>
    <row r="32" spans="1:50" ht="21" customHeight="1">
      <c r="A32" s="16"/>
      <c r="B32" s="129"/>
      <c r="C32" s="134"/>
      <c r="D32" s="135"/>
      <c r="E32" s="136"/>
      <c r="F32" s="202" t="s">
        <v>84</v>
      </c>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4"/>
      <c r="AT32" s="277">
        <v>58200000</v>
      </c>
      <c r="AU32" s="278"/>
      <c r="AV32" s="278"/>
      <c r="AW32" s="30" t="s">
        <v>26</v>
      </c>
      <c r="AX32" s="31" t="s">
        <v>21</v>
      </c>
    </row>
    <row r="33" spans="1:57" ht="10.5" customHeight="1">
      <c r="A33" s="16"/>
      <c r="B33" s="129"/>
      <c r="C33" s="134"/>
      <c r="D33" s="135"/>
      <c r="E33" s="136"/>
      <c r="F33" s="279" t="s">
        <v>83</v>
      </c>
      <c r="G33" s="280"/>
      <c r="H33" s="280"/>
      <c r="I33" s="280"/>
      <c r="J33" s="280"/>
      <c r="K33" s="280"/>
      <c r="L33" s="280"/>
      <c r="M33" s="280"/>
      <c r="N33" s="60"/>
      <c r="O33" s="60"/>
      <c r="P33" s="60"/>
      <c r="Q33" s="60"/>
      <c r="R33" s="60"/>
      <c r="S33" s="60"/>
      <c r="T33" s="60"/>
      <c r="U33" s="60"/>
      <c r="V33" s="60"/>
      <c r="W33" s="285" t="s">
        <v>89</v>
      </c>
      <c r="X33" s="285"/>
      <c r="Y33" s="285"/>
      <c r="Z33" s="285"/>
      <c r="AA33" s="285"/>
      <c r="AB33" s="285"/>
      <c r="AC33" s="285"/>
      <c r="AD33" s="285"/>
      <c r="AE33" s="285"/>
      <c r="AF33" s="60"/>
      <c r="AG33" s="60"/>
      <c r="AH33" s="60"/>
      <c r="AI33" s="60"/>
      <c r="AJ33" s="60"/>
      <c r="AK33" s="60"/>
      <c r="AL33" s="60"/>
      <c r="AM33" s="286" t="s">
        <v>88</v>
      </c>
      <c r="AN33" s="286"/>
      <c r="AO33" s="286"/>
      <c r="AP33" s="286"/>
      <c r="AQ33" s="286"/>
      <c r="AR33" s="60"/>
      <c r="AS33" s="60"/>
      <c r="AT33" s="287">
        <f>IFERROR(ROUNDDOWN(V34*AM34/AM35,0),0)</f>
        <v>58200000</v>
      </c>
      <c r="AU33" s="288"/>
      <c r="AV33" s="288"/>
      <c r="AW33" s="259" t="s">
        <v>26</v>
      </c>
      <c r="AX33" s="220" t="s">
        <v>22</v>
      </c>
    </row>
    <row r="34" spans="1:57" ht="11.25" customHeight="1">
      <c r="A34" s="16"/>
      <c r="B34" s="129"/>
      <c r="C34" s="134"/>
      <c r="D34" s="135"/>
      <c r="E34" s="136"/>
      <c r="F34" s="281"/>
      <c r="G34" s="282"/>
      <c r="H34" s="282"/>
      <c r="I34" s="282"/>
      <c r="J34" s="282"/>
      <c r="K34" s="282"/>
      <c r="L34" s="282"/>
      <c r="M34" s="282"/>
      <c r="N34" s="60"/>
      <c r="O34" s="60"/>
      <c r="P34" s="60"/>
      <c r="Q34" s="60"/>
      <c r="R34" s="60"/>
      <c r="S34" s="60"/>
      <c r="T34" s="60"/>
      <c r="U34" s="60"/>
      <c r="V34" s="260">
        <f>IF(AT32="","",AT32)</f>
        <v>58200000</v>
      </c>
      <c r="W34" s="260"/>
      <c r="X34" s="260"/>
      <c r="Y34" s="260"/>
      <c r="Z34" s="260"/>
      <c r="AA34" s="260"/>
      <c r="AB34" s="260"/>
      <c r="AC34" s="260"/>
      <c r="AD34" s="260"/>
      <c r="AE34" s="260"/>
      <c r="AF34" s="260"/>
      <c r="AG34" s="262" t="s">
        <v>86</v>
      </c>
      <c r="AH34" s="262"/>
      <c r="AI34" s="263" t="s">
        <v>66</v>
      </c>
      <c r="AJ34" s="263"/>
      <c r="AK34" s="263"/>
      <c r="AL34" s="263"/>
      <c r="AM34" s="264">
        <f>IF(T5="","",T5)</f>
        <v>1</v>
      </c>
      <c r="AN34" s="264"/>
      <c r="AO34" s="264"/>
      <c r="AP34" s="264"/>
      <c r="AQ34" s="264"/>
      <c r="AR34" s="60"/>
      <c r="AS34" s="60"/>
      <c r="AT34" s="289"/>
      <c r="AU34" s="260"/>
      <c r="AV34" s="260"/>
      <c r="AW34" s="195"/>
      <c r="AX34" s="198"/>
    </row>
    <row r="35" spans="1:57" ht="11.25" customHeight="1">
      <c r="A35" s="16"/>
      <c r="B35" s="129"/>
      <c r="C35" s="134"/>
      <c r="D35" s="135"/>
      <c r="E35" s="136"/>
      <c r="F35" s="281"/>
      <c r="G35" s="282"/>
      <c r="H35" s="282"/>
      <c r="I35" s="282"/>
      <c r="J35" s="282"/>
      <c r="K35" s="282"/>
      <c r="L35" s="282"/>
      <c r="M35" s="282"/>
      <c r="N35" s="60"/>
      <c r="O35" s="60"/>
      <c r="P35" s="60"/>
      <c r="Q35" s="60"/>
      <c r="R35" s="60"/>
      <c r="S35" s="60"/>
      <c r="T35" s="60"/>
      <c r="U35" s="60"/>
      <c r="V35" s="261"/>
      <c r="W35" s="261"/>
      <c r="X35" s="261"/>
      <c r="Y35" s="261"/>
      <c r="Z35" s="261"/>
      <c r="AA35" s="261"/>
      <c r="AB35" s="261"/>
      <c r="AC35" s="261"/>
      <c r="AD35" s="261"/>
      <c r="AE35" s="261"/>
      <c r="AF35" s="261"/>
      <c r="AG35" s="262"/>
      <c r="AH35" s="262"/>
      <c r="AI35" s="263"/>
      <c r="AJ35" s="263"/>
      <c r="AK35" s="263"/>
      <c r="AL35" s="263"/>
      <c r="AM35" s="265">
        <f>IF(T7="","",T7)</f>
        <v>1</v>
      </c>
      <c r="AN35" s="265"/>
      <c r="AO35" s="265"/>
      <c r="AP35" s="265"/>
      <c r="AQ35" s="265"/>
      <c r="AR35" s="60"/>
      <c r="AS35" s="60"/>
      <c r="AT35" s="266" t="s">
        <v>33</v>
      </c>
      <c r="AU35" s="267"/>
      <c r="AV35" s="267"/>
      <c r="AW35" s="268"/>
      <c r="AX35" s="198"/>
    </row>
    <row r="36" spans="1:57" ht="5.25" customHeight="1">
      <c r="A36" s="16"/>
      <c r="B36" s="130"/>
      <c r="C36" s="150"/>
      <c r="D36" s="151"/>
      <c r="E36" s="152"/>
      <c r="F36" s="293"/>
      <c r="G36" s="294"/>
      <c r="H36" s="294"/>
      <c r="I36" s="294"/>
      <c r="J36" s="294"/>
      <c r="K36" s="294"/>
      <c r="L36" s="294"/>
      <c r="M36" s="294"/>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63"/>
      <c r="AN36" s="63"/>
      <c r="AO36" s="63"/>
      <c r="AP36" s="63"/>
      <c r="AQ36" s="63"/>
      <c r="AR36" s="20"/>
      <c r="AS36" s="20"/>
      <c r="AT36" s="295"/>
      <c r="AU36" s="296"/>
      <c r="AV36" s="296"/>
      <c r="AW36" s="297"/>
      <c r="AX36" s="247"/>
    </row>
    <row r="37" spans="1:57" ht="18" customHeight="1">
      <c r="A37" s="16"/>
      <c r="B37" s="304" t="s">
        <v>7</v>
      </c>
      <c r="C37" s="304"/>
      <c r="D37" s="304"/>
      <c r="E37" s="304"/>
      <c r="F37" s="304"/>
      <c r="G37" s="304"/>
      <c r="H37" s="304"/>
      <c r="I37" s="304"/>
      <c r="J37" s="304"/>
      <c r="K37" s="304"/>
    </row>
    <row r="38" spans="1:57" ht="9.75" customHeight="1">
      <c r="A38" s="16"/>
      <c r="B38" s="33"/>
      <c r="D38" s="109" t="s">
        <v>80</v>
      </c>
      <c r="E38" s="109"/>
      <c r="F38" s="109"/>
      <c r="G38" s="109"/>
      <c r="H38" s="109"/>
      <c r="I38" s="109"/>
      <c r="J38" s="59"/>
      <c r="K38" s="59"/>
      <c r="L38" s="59"/>
      <c r="M38" s="59"/>
      <c r="N38" s="59"/>
      <c r="O38" s="59"/>
      <c r="P38" s="59"/>
      <c r="Q38" s="59"/>
      <c r="R38" s="59"/>
      <c r="S38" s="59"/>
      <c r="T38" s="305" t="s">
        <v>71</v>
      </c>
      <c r="U38" s="305"/>
      <c r="V38" s="305"/>
      <c r="W38" s="305"/>
      <c r="X38" s="305"/>
      <c r="Y38" s="305"/>
      <c r="Z38" s="305"/>
      <c r="AA38" s="59"/>
      <c r="AB38" s="59"/>
      <c r="AC38" s="59"/>
      <c r="AD38" s="59"/>
      <c r="AE38" s="59"/>
      <c r="AF38" s="109" t="s">
        <v>82</v>
      </c>
      <c r="AG38" s="109"/>
      <c r="AH38" s="109"/>
      <c r="AI38" s="109"/>
      <c r="AJ38" s="109"/>
      <c r="AK38" s="59"/>
      <c r="AL38" s="59"/>
      <c r="AM38" s="59"/>
      <c r="AN38" s="59"/>
      <c r="AO38" s="59"/>
      <c r="AP38" s="59"/>
      <c r="AQ38" s="59"/>
      <c r="AR38" s="59"/>
      <c r="AS38" s="306"/>
      <c r="AT38" s="307"/>
      <c r="AU38" s="307"/>
      <c r="AV38" s="307"/>
      <c r="AW38" s="194" t="s">
        <v>27</v>
      </c>
      <c r="AX38" s="197" t="s">
        <v>16</v>
      </c>
    </row>
    <row r="39" spans="1:57" ht="9.75" customHeight="1">
      <c r="A39" s="16"/>
      <c r="B39" s="34"/>
      <c r="C39" s="35"/>
      <c r="D39" s="110"/>
      <c r="E39" s="110"/>
      <c r="F39" s="110"/>
      <c r="G39" s="110"/>
      <c r="H39" s="110"/>
      <c r="I39" s="110"/>
      <c r="J39" s="60"/>
      <c r="K39" s="60"/>
      <c r="L39" s="60"/>
      <c r="M39" s="60"/>
      <c r="N39" s="60"/>
      <c r="O39" s="60"/>
      <c r="P39" s="60"/>
      <c r="Q39" s="60"/>
      <c r="R39" s="60"/>
      <c r="S39" s="60"/>
      <c r="T39" s="110" t="s">
        <v>68</v>
      </c>
      <c r="U39" s="110"/>
      <c r="V39" s="110"/>
      <c r="W39" s="110"/>
      <c r="X39" s="110"/>
      <c r="Y39" s="110"/>
      <c r="Z39" s="110"/>
      <c r="AA39" s="60"/>
      <c r="AB39" s="60"/>
      <c r="AC39" s="60"/>
      <c r="AD39" s="60"/>
      <c r="AE39" s="60"/>
      <c r="AF39" s="110"/>
      <c r="AG39" s="110"/>
      <c r="AH39" s="110"/>
      <c r="AI39" s="110"/>
      <c r="AJ39" s="110"/>
      <c r="AK39" s="60"/>
      <c r="AL39" s="60"/>
      <c r="AM39" s="60"/>
      <c r="AN39" s="60"/>
      <c r="AO39" s="60"/>
      <c r="AP39" s="60"/>
      <c r="AQ39" s="60"/>
      <c r="AR39" s="60"/>
      <c r="AS39" s="302">
        <f>IFERROR(ROUND(B40*T40/T42*AF40/AF42,0),0)</f>
        <v>15000000</v>
      </c>
      <c r="AT39" s="303"/>
      <c r="AU39" s="303"/>
      <c r="AV39" s="303"/>
      <c r="AW39" s="195"/>
      <c r="AX39" s="198"/>
    </row>
    <row r="40" spans="1:57" ht="8.25" customHeight="1">
      <c r="A40" s="16"/>
      <c r="B40" s="309">
        <f>IF(AT25="","",AT25)</f>
        <v>20000000</v>
      </c>
      <c r="C40" s="260"/>
      <c r="D40" s="260"/>
      <c r="E40" s="260"/>
      <c r="F40" s="260"/>
      <c r="G40" s="260"/>
      <c r="H40" s="260"/>
      <c r="I40" s="260"/>
      <c r="J40" s="326" t="s">
        <v>63</v>
      </c>
      <c r="K40" s="326"/>
      <c r="L40" s="326"/>
      <c r="M40" s="326"/>
      <c r="N40" s="263" t="s">
        <v>66</v>
      </c>
      <c r="O40" s="263"/>
      <c r="P40" s="263"/>
      <c r="Q40" s="60"/>
      <c r="R40" s="60"/>
      <c r="S40" s="60"/>
      <c r="T40" s="298">
        <f>IF(AU14="","",AU14)</f>
        <v>150</v>
      </c>
      <c r="U40" s="298"/>
      <c r="V40" s="298"/>
      <c r="W40" s="298"/>
      <c r="X40" s="263" t="s">
        <v>39</v>
      </c>
      <c r="Y40" s="263"/>
      <c r="Z40" s="263"/>
      <c r="AA40" s="263" t="s">
        <v>87</v>
      </c>
      <c r="AB40" s="263"/>
      <c r="AC40" s="263"/>
      <c r="AD40" s="60"/>
      <c r="AE40" s="60"/>
      <c r="AF40" s="264">
        <f>IF(T2="","",T2)</f>
        <v>1</v>
      </c>
      <c r="AG40" s="264"/>
      <c r="AH40" s="264"/>
      <c r="AI40" s="264"/>
      <c r="AJ40" s="264"/>
      <c r="AK40" s="60"/>
      <c r="AL40" s="60"/>
      <c r="AM40" s="60"/>
      <c r="AN40" s="60"/>
      <c r="AO40" s="60"/>
      <c r="AP40" s="60"/>
      <c r="AQ40" s="60"/>
      <c r="AR40" s="60"/>
      <c r="AS40" s="302"/>
      <c r="AT40" s="303"/>
      <c r="AU40" s="303"/>
      <c r="AV40" s="303"/>
      <c r="AW40" s="195"/>
      <c r="AX40" s="198"/>
    </row>
    <row r="41" spans="1:57" ht="8.25" customHeight="1">
      <c r="A41" s="16"/>
      <c r="B41" s="309"/>
      <c r="C41" s="260"/>
      <c r="D41" s="260"/>
      <c r="E41" s="260"/>
      <c r="F41" s="260"/>
      <c r="G41" s="260"/>
      <c r="H41" s="260"/>
      <c r="I41" s="260"/>
      <c r="J41" s="326"/>
      <c r="K41" s="326"/>
      <c r="L41" s="326"/>
      <c r="M41" s="326"/>
      <c r="N41" s="263"/>
      <c r="O41" s="263"/>
      <c r="P41" s="263"/>
      <c r="Q41" s="60"/>
      <c r="R41" s="60"/>
      <c r="S41" s="60"/>
      <c r="T41" s="299"/>
      <c r="U41" s="299"/>
      <c r="V41" s="299"/>
      <c r="W41" s="299"/>
      <c r="X41" s="300"/>
      <c r="Y41" s="300"/>
      <c r="Z41" s="300"/>
      <c r="AA41" s="263"/>
      <c r="AB41" s="263"/>
      <c r="AC41" s="263"/>
      <c r="AD41" s="60"/>
      <c r="AE41" s="60"/>
      <c r="AF41" s="301"/>
      <c r="AG41" s="301"/>
      <c r="AH41" s="301"/>
      <c r="AI41" s="301"/>
      <c r="AJ41" s="301"/>
      <c r="AK41" s="60"/>
      <c r="AL41" s="60"/>
      <c r="AM41" s="60"/>
      <c r="AN41" s="60"/>
      <c r="AO41" s="60"/>
      <c r="AP41" s="60"/>
      <c r="AQ41" s="60"/>
      <c r="AR41" s="60"/>
      <c r="AS41" s="302"/>
      <c r="AT41" s="303"/>
      <c r="AU41" s="303"/>
      <c r="AV41" s="303"/>
      <c r="AW41" s="195"/>
      <c r="AX41" s="198"/>
    </row>
    <row r="42" spans="1:57" ht="16.5" customHeight="1">
      <c r="A42" s="16"/>
      <c r="B42" s="325"/>
      <c r="C42" s="261"/>
      <c r="D42" s="261"/>
      <c r="E42" s="261"/>
      <c r="F42" s="261"/>
      <c r="G42" s="261"/>
      <c r="H42" s="261"/>
      <c r="I42" s="261"/>
      <c r="J42" s="327"/>
      <c r="K42" s="327"/>
      <c r="L42" s="327"/>
      <c r="M42" s="327"/>
      <c r="N42" s="300"/>
      <c r="O42" s="300"/>
      <c r="P42" s="300"/>
      <c r="Q42" s="61"/>
      <c r="R42" s="61"/>
      <c r="S42" s="61"/>
      <c r="T42" s="299">
        <f>IF(AU15="","",AU15)</f>
        <v>200</v>
      </c>
      <c r="U42" s="299"/>
      <c r="V42" s="299"/>
      <c r="W42" s="299"/>
      <c r="X42" s="119" t="s">
        <v>81</v>
      </c>
      <c r="Y42" s="119"/>
      <c r="Z42" s="119"/>
      <c r="AA42" s="300"/>
      <c r="AB42" s="300"/>
      <c r="AC42" s="300"/>
      <c r="AD42" s="61"/>
      <c r="AE42" s="61"/>
      <c r="AF42" s="301">
        <f>IF(T4="","",T4)</f>
        <v>1</v>
      </c>
      <c r="AG42" s="301"/>
      <c r="AH42" s="301"/>
      <c r="AI42" s="301"/>
      <c r="AJ42" s="301"/>
      <c r="AK42" s="61"/>
      <c r="AL42" s="61"/>
      <c r="AM42" s="61"/>
      <c r="AN42" s="61"/>
      <c r="AO42" s="61"/>
      <c r="AP42" s="61"/>
      <c r="AQ42" s="61"/>
      <c r="AR42" s="61"/>
      <c r="AS42" s="269" t="s">
        <v>29</v>
      </c>
      <c r="AT42" s="270"/>
      <c r="AU42" s="270"/>
      <c r="AV42" s="270"/>
      <c r="AW42" s="271"/>
      <c r="AX42" s="199"/>
    </row>
    <row r="43" spans="1:57" ht="8.25" customHeight="1">
      <c r="A43" s="16"/>
      <c r="B43" s="34"/>
      <c r="C43" s="285" t="s">
        <v>78</v>
      </c>
      <c r="D43" s="285"/>
      <c r="E43" s="285"/>
      <c r="F43" s="285"/>
      <c r="G43" s="60"/>
      <c r="H43" s="60"/>
      <c r="I43" s="60"/>
      <c r="J43" s="60"/>
      <c r="K43" s="60"/>
      <c r="L43" s="285" t="s">
        <v>78</v>
      </c>
      <c r="M43" s="285"/>
      <c r="N43" s="285"/>
      <c r="O43" s="285"/>
      <c r="P43" s="285"/>
      <c r="Q43" s="60"/>
      <c r="R43" s="60"/>
      <c r="S43" s="60"/>
      <c r="T43" s="60"/>
      <c r="U43" s="60"/>
      <c r="V43" s="60"/>
      <c r="W43" s="320" t="s">
        <v>76</v>
      </c>
      <c r="X43" s="320"/>
      <c r="Y43" s="320"/>
      <c r="Z43" s="320"/>
      <c r="AA43" s="320"/>
      <c r="AB43" s="320"/>
      <c r="AC43" s="320"/>
      <c r="AD43" s="320"/>
      <c r="AE43" s="320"/>
      <c r="AF43" s="320"/>
      <c r="AG43" s="320"/>
      <c r="AH43" s="320"/>
      <c r="AI43" s="320"/>
      <c r="AJ43" s="320"/>
      <c r="AK43" s="60"/>
      <c r="AL43" s="60"/>
      <c r="AM43" s="285" t="s">
        <v>61</v>
      </c>
      <c r="AN43" s="285"/>
      <c r="AO43" s="285"/>
      <c r="AP43" s="285"/>
      <c r="AQ43" s="285"/>
      <c r="AR43" s="60"/>
      <c r="AS43" s="321" t="s">
        <v>31</v>
      </c>
      <c r="AT43" s="322"/>
      <c r="AU43" s="322"/>
      <c r="AV43" s="322"/>
      <c r="AW43" s="259" t="s">
        <v>28</v>
      </c>
      <c r="AX43" s="220" t="s">
        <v>17</v>
      </c>
    </row>
    <row r="44" spans="1:57" ht="8.25" customHeight="1">
      <c r="A44" s="16"/>
      <c r="B44" s="34"/>
      <c r="C44" s="110"/>
      <c r="D44" s="110"/>
      <c r="E44" s="110"/>
      <c r="F44" s="110"/>
      <c r="G44" s="60"/>
      <c r="H44" s="60"/>
      <c r="I44" s="60"/>
      <c r="J44" s="60"/>
      <c r="K44" s="60"/>
      <c r="L44" s="110"/>
      <c r="M44" s="110"/>
      <c r="N44" s="110"/>
      <c r="O44" s="110"/>
      <c r="P44" s="110"/>
      <c r="Q44" s="60"/>
      <c r="R44" s="60"/>
      <c r="S44" s="60"/>
      <c r="T44" s="60"/>
      <c r="U44" s="60"/>
      <c r="V44" s="60"/>
      <c r="W44" s="110" t="s">
        <v>77</v>
      </c>
      <c r="X44" s="110"/>
      <c r="Y44" s="110"/>
      <c r="Z44" s="110"/>
      <c r="AA44" s="110"/>
      <c r="AB44" s="110"/>
      <c r="AC44" s="110"/>
      <c r="AD44" s="110"/>
      <c r="AE44" s="110"/>
      <c r="AF44" s="110"/>
      <c r="AG44" s="110"/>
      <c r="AH44" s="110"/>
      <c r="AI44" s="110"/>
      <c r="AJ44" s="110"/>
      <c r="AK44" s="60"/>
      <c r="AL44" s="60"/>
      <c r="AM44" s="110"/>
      <c r="AN44" s="110"/>
      <c r="AO44" s="110"/>
      <c r="AP44" s="110"/>
      <c r="AQ44" s="110"/>
      <c r="AR44" s="60"/>
      <c r="AS44" s="323"/>
      <c r="AT44" s="324"/>
      <c r="AU44" s="324"/>
      <c r="AV44" s="324"/>
      <c r="AW44" s="195"/>
      <c r="AX44" s="198"/>
      <c r="BA44" s="103" t="s">
        <v>151</v>
      </c>
      <c r="BB44" s="103"/>
      <c r="BC44" s="103"/>
      <c r="BD44" s="103"/>
      <c r="BE44" s="103"/>
    </row>
    <row r="45" spans="1:57">
      <c r="A45" s="16"/>
      <c r="B45" s="34"/>
      <c r="C45" s="60"/>
      <c r="D45" s="60"/>
      <c r="E45" s="60"/>
      <c r="F45" s="60"/>
      <c r="G45" s="60"/>
      <c r="H45" s="60"/>
      <c r="I45" s="60"/>
      <c r="J45" s="60"/>
      <c r="K45" s="60"/>
      <c r="L45" s="60"/>
      <c r="M45" s="60"/>
      <c r="N45" s="60"/>
      <c r="O45" s="60"/>
      <c r="P45" s="60"/>
      <c r="Q45" s="60"/>
      <c r="R45" s="60"/>
      <c r="S45" s="60"/>
      <c r="T45" s="60"/>
      <c r="U45" s="60"/>
      <c r="V45" s="60"/>
      <c r="W45" s="308" t="s">
        <v>75</v>
      </c>
      <c r="X45" s="308"/>
      <c r="Y45" s="308"/>
      <c r="Z45" s="308"/>
      <c r="AA45" s="308"/>
      <c r="AB45" s="308"/>
      <c r="AC45" s="308"/>
      <c r="AD45" s="308"/>
      <c r="AE45" s="308"/>
      <c r="AF45" s="308"/>
      <c r="AG45" s="308"/>
      <c r="AH45" s="308"/>
      <c r="AI45" s="308"/>
      <c r="AJ45" s="308"/>
      <c r="AK45" s="60"/>
      <c r="AL45" s="60"/>
      <c r="AM45" s="60"/>
      <c r="AN45" s="60"/>
      <c r="AO45" s="60"/>
      <c r="AP45" s="60"/>
      <c r="AQ45" s="60"/>
      <c r="AR45" s="60"/>
      <c r="AS45" s="302">
        <f>IFERROR(IF(OR(W47-AB47-AH47&lt;=0,Z48-AF48&lt;=0),B47,ROUND(B47-J47*(W47-AB47-AH47)/(Z48-AF48)*AP47/1000,0)),0)</f>
        <v>9971087</v>
      </c>
      <c r="AT45" s="303"/>
      <c r="AU45" s="303"/>
      <c r="AV45" s="303"/>
      <c r="AW45" s="195"/>
      <c r="AX45" s="198"/>
      <c r="BA45" s="103"/>
      <c r="BB45" s="103"/>
      <c r="BC45" s="103"/>
      <c r="BD45" s="103"/>
      <c r="BE45" s="103"/>
    </row>
    <row r="46" spans="1:57" ht="4.5" customHeight="1">
      <c r="A46" s="16"/>
      <c r="B46" s="34"/>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302"/>
      <c r="AT46" s="303"/>
      <c r="AU46" s="303"/>
      <c r="AV46" s="303"/>
      <c r="AW46" s="195"/>
      <c r="AX46" s="198"/>
      <c r="BA46" s="103"/>
      <c r="BB46" s="103"/>
      <c r="BC46" s="103"/>
      <c r="BD46" s="103"/>
      <c r="BE46" s="103"/>
    </row>
    <row r="47" spans="1:57" ht="12" customHeight="1">
      <c r="A47" s="16"/>
      <c r="B47" s="309">
        <f>IF(AS39=0,"",AS39)</f>
        <v>15000000</v>
      </c>
      <c r="C47" s="260"/>
      <c r="D47" s="260"/>
      <c r="E47" s="260"/>
      <c r="F47" s="260"/>
      <c r="G47" s="312" t="s">
        <v>62</v>
      </c>
      <c r="H47" s="116"/>
      <c r="I47" s="116"/>
      <c r="J47" s="314">
        <f>IF(AS39=0,"",AS39)</f>
        <v>15000000</v>
      </c>
      <c r="K47" s="314"/>
      <c r="L47" s="314"/>
      <c r="M47" s="314"/>
      <c r="N47" s="314"/>
      <c r="O47" s="314"/>
      <c r="P47" s="314"/>
      <c r="Q47" s="316" t="s">
        <v>64</v>
      </c>
      <c r="R47" s="263"/>
      <c r="S47" s="263"/>
      <c r="T47" s="318" t="s">
        <v>66</v>
      </c>
      <c r="U47" s="318"/>
      <c r="V47" s="60"/>
      <c r="W47" s="335">
        <f>AU8</f>
        <v>33</v>
      </c>
      <c r="X47" s="335"/>
      <c r="Y47" s="335"/>
      <c r="Z47" s="336" t="s">
        <v>145</v>
      </c>
      <c r="AA47" s="336"/>
      <c r="AB47" s="335">
        <f>AU11</f>
        <v>10</v>
      </c>
      <c r="AC47" s="335"/>
      <c r="AD47" s="335"/>
      <c r="AE47" s="335"/>
      <c r="AF47" s="336" t="s">
        <v>145</v>
      </c>
      <c r="AG47" s="336"/>
      <c r="AH47" s="335">
        <f>AU17</f>
        <v>12</v>
      </c>
      <c r="AI47" s="335"/>
      <c r="AJ47" s="335"/>
      <c r="AK47" s="60"/>
      <c r="AL47" s="318" t="s">
        <v>74</v>
      </c>
      <c r="AM47" s="318"/>
      <c r="AN47" s="318"/>
      <c r="AO47" s="318"/>
      <c r="AP47" s="253">
        <f>AV23</f>
        <v>701</v>
      </c>
      <c r="AQ47" s="253"/>
      <c r="AR47" s="254"/>
      <c r="AS47" s="302"/>
      <c r="AT47" s="303"/>
      <c r="AU47" s="303"/>
      <c r="AV47" s="303"/>
      <c r="AW47" s="195"/>
      <c r="AX47" s="198"/>
      <c r="BA47" s="103"/>
      <c r="BB47" s="103"/>
      <c r="BC47" s="103"/>
      <c r="BD47" s="103"/>
      <c r="BE47" s="103"/>
    </row>
    <row r="48" spans="1:57" ht="15" customHeight="1">
      <c r="A48" s="16"/>
      <c r="B48" s="310"/>
      <c r="C48" s="311"/>
      <c r="D48" s="311"/>
      <c r="E48" s="311"/>
      <c r="F48" s="311"/>
      <c r="G48" s="313"/>
      <c r="H48" s="313"/>
      <c r="I48" s="313"/>
      <c r="J48" s="315"/>
      <c r="K48" s="315"/>
      <c r="L48" s="315"/>
      <c r="M48" s="315"/>
      <c r="N48" s="315"/>
      <c r="O48" s="315"/>
      <c r="P48" s="315"/>
      <c r="Q48" s="317"/>
      <c r="R48" s="317"/>
      <c r="S48" s="317"/>
      <c r="T48" s="319"/>
      <c r="U48" s="319"/>
      <c r="V48" s="20"/>
      <c r="W48" s="20"/>
      <c r="X48" s="20"/>
      <c r="Y48" s="20"/>
      <c r="Z48" s="333">
        <f>AU8</f>
        <v>33</v>
      </c>
      <c r="AA48" s="333"/>
      <c r="AB48" s="333"/>
      <c r="AC48" s="333"/>
      <c r="AD48" s="334" t="s">
        <v>145</v>
      </c>
      <c r="AE48" s="334"/>
      <c r="AF48" s="333">
        <f>AU11</f>
        <v>10</v>
      </c>
      <c r="AG48" s="333"/>
      <c r="AH48" s="333"/>
      <c r="AI48" s="20"/>
      <c r="AJ48" s="20"/>
      <c r="AK48" s="20"/>
      <c r="AL48" s="319"/>
      <c r="AM48" s="319"/>
      <c r="AN48" s="319"/>
      <c r="AO48" s="319"/>
      <c r="AP48" s="255"/>
      <c r="AQ48" s="255"/>
      <c r="AR48" s="256"/>
      <c r="AS48" s="295" t="s">
        <v>29</v>
      </c>
      <c r="AT48" s="296"/>
      <c r="AU48" s="296"/>
      <c r="AV48" s="296"/>
      <c r="AW48" s="297"/>
      <c r="AX48" s="247"/>
      <c r="BA48" s="103"/>
      <c r="BB48" s="103"/>
      <c r="BC48" s="103"/>
      <c r="BD48" s="103"/>
      <c r="BE48" s="103"/>
    </row>
    <row r="49" spans="1:56" ht="18" customHeight="1">
      <c r="A49" s="16"/>
      <c r="B49" s="304" t="s">
        <v>6</v>
      </c>
      <c r="C49" s="304"/>
      <c r="D49" s="304"/>
      <c r="E49" s="304"/>
      <c r="F49" s="304"/>
      <c r="G49" s="304"/>
      <c r="H49" s="304"/>
    </row>
    <row r="50" spans="1:56" ht="9.75" customHeight="1">
      <c r="A50" s="16"/>
      <c r="B50" s="33"/>
      <c r="C50" s="109" t="s">
        <v>72</v>
      </c>
      <c r="D50" s="109"/>
      <c r="E50" s="109"/>
      <c r="F50" s="109"/>
      <c r="G50" s="109"/>
      <c r="H50" s="109"/>
      <c r="I50" s="59"/>
      <c r="J50" s="59"/>
      <c r="K50" s="59"/>
      <c r="L50" s="59"/>
      <c r="M50" s="59"/>
      <c r="N50" s="59"/>
      <c r="O50" s="109" t="s">
        <v>73</v>
      </c>
      <c r="P50" s="109"/>
      <c r="Q50" s="109"/>
      <c r="R50" s="109"/>
      <c r="S50" s="109"/>
      <c r="T50" s="109"/>
      <c r="U50" s="10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306"/>
      <c r="AT50" s="307"/>
      <c r="AU50" s="307"/>
      <c r="AV50" s="307"/>
      <c r="AW50" s="194" t="s">
        <v>28</v>
      </c>
      <c r="AX50" s="197" t="s">
        <v>15</v>
      </c>
    </row>
    <row r="51" spans="1:56" ht="31.5" customHeight="1">
      <c r="A51" s="16"/>
      <c r="B51" s="310">
        <f>AT27</f>
        <v>18500000</v>
      </c>
      <c r="C51" s="311"/>
      <c r="D51" s="311"/>
      <c r="E51" s="311"/>
      <c r="F51" s="311"/>
      <c r="G51" s="311"/>
      <c r="H51" s="311"/>
      <c r="I51" s="328" t="s">
        <v>62</v>
      </c>
      <c r="J51" s="313"/>
      <c r="K51" s="313"/>
      <c r="L51" s="313"/>
      <c r="M51" s="313"/>
      <c r="N51" s="311">
        <f>AS45</f>
        <v>9971087</v>
      </c>
      <c r="O51" s="311"/>
      <c r="P51" s="311"/>
      <c r="Q51" s="311"/>
      <c r="R51" s="311"/>
      <c r="S51" s="311"/>
      <c r="T51" s="311"/>
      <c r="U51" s="311"/>
      <c r="V51" s="329" t="s">
        <v>64</v>
      </c>
      <c r="W51" s="330"/>
      <c r="X51" s="20"/>
      <c r="Y51" s="20"/>
      <c r="Z51" s="20"/>
      <c r="AA51" s="20"/>
      <c r="AB51" s="20"/>
      <c r="AC51" s="20"/>
      <c r="AD51" s="20"/>
      <c r="AE51" s="20"/>
      <c r="AF51" s="20"/>
      <c r="AG51" s="20"/>
      <c r="AH51" s="20"/>
      <c r="AI51" s="20"/>
      <c r="AJ51" s="20"/>
      <c r="AK51" s="20"/>
      <c r="AL51" s="20"/>
      <c r="AM51" s="20"/>
      <c r="AN51" s="20"/>
      <c r="AO51" s="20"/>
      <c r="AP51" s="20"/>
      <c r="AQ51" s="20"/>
      <c r="AR51" s="20"/>
      <c r="AS51" s="331">
        <f>B51-N51</f>
        <v>8528913</v>
      </c>
      <c r="AT51" s="332"/>
      <c r="AU51" s="332"/>
      <c r="AV51" s="332"/>
      <c r="AW51" s="338"/>
      <c r="AX51" s="247"/>
    </row>
    <row r="52" spans="1:56" ht="18" customHeight="1">
      <c r="A52" s="16"/>
      <c r="B52" s="304" t="s">
        <v>5</v>
      </c>
      <c r="C52" s="304"/>
      <c r="D52" s="304"/>
      <c r="E52" s="304"/>
      <c r="F52" s="304"/>
      <c r="G52" s="304"/>
      <c r="H52" s="304"/>
      <c r="I52" s="304"/>
      <c r="J52" s="304"/>
      <c r="K52" s="304"/>
      <c r="L52" s="304"/>
      <c r="M52" s="304"/>
      <c r="N52" s="304"/>
      <c r="O52" s="304"/>
      <c r="P52" s="304"/>
      <c r="Q52" s="304"/>
      <c r="R52" s="304"/>
      <c r="S52" s="304"/>
      <c r="T52" s="304"/>
      <c r="U52" s="304"/>
    </row>
    <row r="53" spans="1:56" ht="9.75" customHeight="1">
      <c r="A53" s="16"/>
      <c r="B53" s="33"/>
      <c r="C53" s="59"/>
      <c r="D53" s="109" t="s">
        <v>67</v>
      </c>
      <c r="E53" s="109"/>
      <c r="F53" s="109"/>
      <c r="G53" s="109"/>
      <c r="H53" s="109"/>
      <c r="I53" s="59"/>
      <c r="J53" s="59"/>
      <c r="K53" s="59"/>
      <c r="L53" s="59"/>
      <c r="M53" s="59"/>
      <c r="N53" s="59"/>
      <c r="O53" s="59"/>
      <c r="P53" s="59"/>
      <c r="Q53" s="59"/>
      <c r="R53" s="59"/>
      <c r="S53" s="59"/>
      <c r="T53" s="305" t="s">
        <v>71</v>
      </c>
      <c r="U53" s="305"/>
      <c r="V53" s="305"/>
      <c r="W53" s="305"/>
      <c r="X53" s="305"/>
      <c r="Y53" s="305"/>
      <c r="Z53" s="305"/>
      <c r="AA53" s="59"/>
      <c r="AB53" s="59"/>
      <c r="AC53" s="59"/>
      <c r="AD53" s="59"/>
      <c r="AE53" s="59"/>
      <c r="AF53" s="337" t="s">
        <v>69</v>
      </c>
      <c r="AG53" s="337"/>
      <c r="AH53" s="337"/>
      <c r="AI53" s="337"/>
      <c r="AJ53" s="337"/>
      <c r="AK53" s="59"/>
      <c r="AL53" s="59"/>
      <c r="AM53" s="59"/>
      <c r="AN53" s="59"/>
      <c r="AO53" s="59"/>
      <c r="AP53" s="59"/>
      <c r="AQ53" s="59"/>
      <c r="AR53" s="59"/>
      <c r="AS53" s="306"/>
      <c r="AT53" s="307"/>
      <c r="AU53" s="307"/>
      <c r="AV53" s="307"/>
      <c r="AW53" s="194" t="s">
        <v>28</v>
      </c>
      <c r="AX53" s="197" t="s">
        <v>12</v>
      </c>
    </row>
    <row r="54" spans="1:56" ht="9.75" customHeight="1">
      <c r="A54" s="16"/>
      <c r="B54" s="34"/>
      <c r="C54" s="60"/>
      <c r="D54" s="110"/>
      <c r="E54" s="110"/>
      <c r="F54" s="110"/>
      <c r="G54" s="110"/>
      <c r="H54" s="110"/>
      <c r="I54" s="60"/>
      <c r="J54" s="60"/>
      <c r="K54" s="60"/>
      <c r="L54" s="60"/>
      <c r="M54" s="60"/>
      <c r="N54" s="60"/>
      <c r="O54" s="60"/>
      <c r="P54" s="60"/>
      <c r="Q54" s="60"/>
      <c r="R54" s="60"/>
      <c r="S54" s="60"/>
      <c r="T54" s="110" t="s">
        <v>68</v>
      </c>
      <c r="U54" s="110"/>
      <c r="V54" s="110"/>
      <c r="W54" s="110"/>
      <c r="X54" s="110"/>
      <c r="Y54" s="110"/>
      <c r="Z54" s="110"/>
      <c r="AA54" s="60"/>
      <c r="AB54" s="60"/>
      <c r="AC54" s="60"/>
      <c r="AD54" s="60"/>
      <c r="AE54" s="60"/>
      <c r="AF54" s="339" t="s">
        <v>70</v>
      </c>
      <c r="AG54" s="339"/>
      <c r="AH54" s="339"/>
      <c r="AI54" s="339"/>
      <c r="AJ54" s="339"/>
      <c r="AK54" s="60"/>
      <c r="AL54" s="60"/>
      <c r="AM54" s="60"/>
      <c r="AN54" s="60"/>
      <c r="AO54" s="60"/>
      <c r="AP54" s="60"/>
      <c r="AQ54" s="60"/>
      <c r="AR54" s="60"/>
      <c r="AS54" s="302">
        <f>IFERROR(ROUND(B55*T55/T56*AF55/AF56,0),0)</f>
        <v>45000000</v>
      </c>
      <c r="AT54" s="303"/>
      <c r="AU54" s="303"/>
      <c r="AV54" s="303"/>
      <c r="AW54" s="195"/>
      <c r="AX54" s="198"/>
    </row>
    <row r="55" spans="1:56" ht="16.5" customHeight="1">
      <c r="A55" s="16"/>
      <c r="B55" s="309">
        <f>IF(AT31="","",AT31)</f>
        <v>60000000</v>
      </c>
      <c r="C55" s="260"/>
      <c r="D55" s="260"/>
      <c r="E55" s="260"/>
      <c r="F55" s="260"/>
      <c r="G55" s="260"/>
      <c r="H55" s="260"/>
      <c r="I55" s="260"/>
      <c r="J55" s="326" t="s">
        <v>63</v>
      </c>
      <c r="K55" s="340"/>
      <c r="L55" s="340"/>
      <c r="M55" s="340"/>
      <c r="N55" s="263" t="s">
        <v>65</v>
      </c>
      <c r="O55" s="263"/>
      <c r="P55" s="263"/>
      <c r="Q55" s="263"/>
      <c r="R55" s="263"/>
      <c r="S55" s="263"/>
      <c r="T55" s="342">
        <f>IF(AU14="","",AU14)</f>
        <v>150</v>
      </c>
      <c r="U55" s="342"/>
      <c r="V55" s="342"/>
      <c r="W55" s="342"/>
      <c r="X55" s="119" t="s">
        <v>39</v>
      </c>
      <c r="Y55" s="119"/>
      <c r="Z55" s="119"/>
      <c r="AA55" s="263" t="s">
        <v>66</v>
      </c>
      <c r="AB55" s="263"/>
      <c r="AC55" s="263"/>
      <c r="AD55" s="60"/>
      <c r="AE55" s="60"/>
      <c r="AF55" s="264">
        <f>IF(OR(T2="",T5=""),"",IF(T2/T4&lt;=T5/T7,T2,T5))</f>
        <v>1</v>
      </c>
      <c r="AG55" s="264"/>
      <c r="AH55" s="264"/>
      <c r="AI55" s="264"/>
      <c r="AJ55" s="264"/>
      <c r="AK55" s="60"/>
      <c r="AL55" s="60"/>
      <c r="AM55" s="60"/>
      <c r="AN55" s="60"/>
      <c r="AO55" s="60"/>
      <c r="AP55" s="60"/>
      <c r="AQ55" s="60"/>
      <c r="AR55" s="60"/>
      <c r="AS55" s="302"/>
      <c r="AT55" s="303"/>
      <c r="AU55" s="303"/>
      <c r="AV55" s="303"/>
      <c r="AW55" s="195"/>
      <c r="AX55" s="198"/>
    </row>
    <row r="56" spans="1:56" ht="15.75" customHeight="1">
      <c r="A56" s="16"/>
      <c r="B56" s="325"/>
      <c r="C56" s="261"/>
      <c r="D56" s="261"/>
      <c r="E56" s="261"/>
      <c r="F56" s="261"/>
      <c r="G56" s="261"/>
      <c r="H56" s="261"/>
      <c r="I56" s="261"/>
      <c r="J56" s="341"/>
      <c r="K56" s="341"/>
      <c r="L56" s="341"/>
      <c r="M56" s="341"/>
      <c r="N56" s="300"/>
      <c r="O56" s="300"/>
      <c r="P56" s="300"/>
      <c r="Q56" s="300"/>
      <c r="R56" s="300"/>
      <c r="S56" s="300"/>
      <c r="T56" s="342">
        <f>IF(AU15="","",AU15)</f>
        <v>200</v>
      </c>
      <c r="U56" s="342"/>
      <c r="V56" s="342"/>
      <c r="W56" s="342"/>
      <c r="X56" s="119" t="s">
        <v>39</v>
      </c>
      <c r="Y56" s="119"/>
      <c r="Z56" s="119"/>
      <c r="AA56" s="300"/>
      <c r="AB56" s="300"/>
      <c r="AC56" s="300"/>
      <c r="AD56" s="60"/>
      <c r="AE56" s="60"/>
      <c r="AF56" s="264">
        <f>IF(OR(T2="",T5=""),"",IF(T2/T4&lt;=T5/T7,T4,T7))</f>
        <v>1</v>
      </c>
      <c r="AG56" s="264"/>
      <c r="AH56" s="264"/>
      <c r="AI56" s="264"/>
      <c r="AJ56" s="264"/>
      <c r="AK56" s="60"/>
      <c r="AL56" s="60"/>
      <c r="AM56" s="60"/>
      <c r="AN56" s="60"/>
      <c r="AO56" s="60"/>
      <c r="AP56" s="60"/>
      <c r="AQ56" s="60"/>
      <c r="AR56" s="60"/>
      <c r="AS56" s="269" t="s">
        <v>29</v>
      </c>
      <c r="AT56" s="270"/>
      <c r="AU56" s="270"/>
      <c r="AV56" s="270"/>
      <c r="AW56" s="271"/>
      <c r="AX56" s="199"/>
    </row>
    <row r="57" spans="1:56" ht="9.75" customHeight="1">
      <c r="A57" s="16"/>
      <c r="B57" s="36"/>
      <c r="C57" s="37"/>
      <c r="D57" s="285" t="s">
        <v>60</v>
      </c>
      <c r="E57" s="285"/>
      <c r="F57" s="285"/>
      <c r="G57" s="285"/>
      <c r="H57" s="285"/>
      <c r="I57" s="37"/>
      <c r="J57" s="37"/>
      <c r="K57" s="37"/>
      <c r="L57" s="37"/>
      <c r="M57" s="37"/>
      <c r="N57" s="37"/>
      <c r="O57" s="285" t="s">
        <v>60</v>
      </c>
      <c r="P57" s="285"/>
      <c r="Q57" s="285"/>
      <c r="R57" s="285"/>
      <c r="S57" s="285"/>
      <c r="T57" s="285"/>
      <c r="U57" s="285"/>
      <c r="V57" s="37"/>
      <c r="W57" s="37"/>
      <c r="X57" s="37"/>
      <c r="Y57" s="37"/>
      <c r="Z57" s="37"/>
      <c r="AA57" s="37"/>
      <c r="AB57" s="37"/>
      <c r="AC57" s="37"/>
      <c r="AD57" s="285" t="s">
        <v>61</v>
      </c>
      <c r="AE57" s="285"/>
      <c r="AF57" s="285"/>
      <c r="AG57" s="285"/>
      <c r="AH57" s="285"/>
      <c r="AI57" s="285"/>
      <c r="AJ57" s="285"/>
      <c r="AK57" s="37"/>
      <c r="AL57" s="37"/>
      <c r="AM57" s="37"/>
      <c r="AN57" s="37"/>
      <c r="AO57" s="37"/>
      <c r="AP57" s="37"/>
      <c r="AQ57" s="37"/>
      <c r="AR57" s="37"/>
      <c r="AS57" s="343" t="s">
        <v>30</v>
      </c>
      <c r="AT57" s="344"/>
      <c r="AU57" s="344"/>
      <c r="AV57" s="344"/>
      <c r="AW57" s="195" t="s">
        <v>28</v>
      </c>
      <c r="AX57" s="220" t="s">
        <v>13</v>
      </c>
    </row>
    <row r="58" spans="1:56" ht="18.75" customHeight="1">
      <c r="A58" s="16"/>
      <c r="B58" s="309">
        <f>IF(AS54=0,"",AS54)</f>
        <v>45000000</v>
      </c>
      <c r="C58" s="260"/>
      <c r="D58" s="260"/>
      <c r="E58" s="260"/>
      <c r="F58" s="260"/>
      <c r="G58" s="260"/>
      <c r="H58" s="260"/>
      <c r="I58" s="260"/>
      <c r="J58" s="312" t="s">
        <v>62</v>
      </c>
      <c r="K58" s="116"/>
      <c r="L58" s="116"/>
      <c r="M58" s="116"/>
      <c r="N58" s="116"/>
      <c r="O58" s="260">
        <f>IF(AS54=0,"",AS54)</f>
        <v>45000000</v>
      </c>
      <c r="P58" s="260"/>
      <c r="Q58" s="260"/>
      <c r="R58" s="260"/>
      <c r="S58" s="260"/>
      <c r="T58" s="260"/>
      <c r="U58" s="260"/>
      <c r="V58" s="326" t="s">
        <v>63</v>
      </c>
      <c r="W58" s="345"/>
      <c r="X58" s="318" t="s">
        <v>138</v>
      </c>
      <c r="Y58" s="318"/>
      <c r="Z58" s="318"/>
      <c r="AA58" s="318"/>
      <c r="AB58" s="318"/>
      <c r="AC58" s="318"/>
      <c r="AD58" s="318"/>
      <c r="AE58" s="318"/>
      <c r="AF58" s="318"/>
      <c r="AG58" s="253">
        <f>AV23</f>
        <v>701</v>
      </c>
      <c r="AH58" s="253"/>
      <c r="AI58" s="253"/>
      <c r="AJ58" s="253"/>
      <c r="AK58" s="60"/>
      <c r="AL58" s="60"/>
      <c r="AM58" s="60"/>
      <c r="AN58" s="60"/>
      <c r="AO58" s="60"/>
      <c r="AP58" s="60"/>
      <c r="AQ58" s="60"/>
      <c r="AR58" s="60"/>
      <c r="AS58" s="302">
        <f>IFERROR(ROUND(B58-O58*AG58/1000,0),0)</f>
        <v>13455000</v>
      </c>
      <c r="AT58" s="303"/>
      <c r="AU58" s="303"/>
      <c r="AV58" s="303"/>
      <c r="AW58" s="195"/>
      <c r="AX58" s="198"/>
      <c r="BA58" s="38"/>
      <c r="BB58" s="38"/>
      <c r="BC58" s="38"/>
      <c r="BD58" s="38"/>
    </row>
    <row r="59" spans="1:56" ht="11.25" customHeight="1">
      <c r="A59" s="16"/>
      <c r="B59" s="310"/>
      <c r="C59" s="311"/>
      <c r="D59" s="311"/>
      <c r="E59" s="311"/>
      <c r="F59" s="311"/>
      <c r="G59" s="311"/>
      <c r="H59" s="311"/>
      <c r="I59" s="311"/>
      <c r="J59" s="313"/>
      <c r="K59" s="313"/>
      <c r="L59" s="313"/>
      <c r="M59" s="313"/>
      <c r="N59" s="313"/>
      <c r="O59" s="311"/>
      <c r="P59" s="311"/>
      <c r="Q59" s="311"/>
      <c r="R59" s="311"/>
      <c r="S59" s="311"/>
      <c r="T59" s="311"/>
      <c r="U59" s="311"/>
      <c r="V59" s="330"/>
      <c r="W59" s="330"/>
      <c r="X59" s="319"/>
      <c r="Y59" s="319"/>
      <c r="Z59" s="319"/>
      <c r="AA59" s="319"/>
      <c r="AB59" s="319"/>
      <c r="AC59" s="319"/>
      <c r="AD59" s="319"/>
      <c r="AE59" s="319"/>
      <c r="AF59" s="319"/>
      <c r="AG59" s="255"/>
      <c r="AH59" s="255"/>
      <c r="AI59" s="255"/>
      <c r="AJ59" s="255"/>
      <c r="AK59" s="20"/>
      <c r="AL59" s="20"/>
      <c r="AM59" s="20"/>
      <c r="AN59" s="20"/>
      <c r="AO59" s="20"/>
      <c r="AP59" s="20"/>
      <c r="AQ59" s="20"/>
      <c r="AR59" s="20"/>
      <c r="AS59" s="295" t="s">
        <v>29</v>
      </c>
      <c r="AT59" s="296"/>
      <c r="AU59" s="296"/>
      <c r="AV59" s="296"/>
      <c r="AW59" s="297"/>
      <c r="AX59" s="247"/>
      <c r="BA59" s="38"/>
      <c r="BB59" s="38"/>
      <c r="BC59" s="38"/>
      <c r="BD59" s="38"/>
    </row>
    <row r="60" spans="1:56" ht="18" customHeight="1">
      <c r="A60" s="16"/>
      <c r="B60" s="304" t="s">
        <v>8</v>
      </c>
      <c r="C60" s="304"/>
      <c r="D60" s="304"/>
      <c r="E60" s="304"/>
      <c r="F60" s="304"/>
      <c r="G60" s="304"/>
      <c r="H60" s="304"/>
      <c r="I60" s="304"/>
      <c r="J60" s="304"/>
      <c r="K60" s="304"/>
      <c r="L60" s="304"/>
      <c r="M60" s="304"/>
      <c r="N60" s="304"/>
      <c r="O60" s="304"/>
      <c r="P60" s="304"/>
      <c r="Q60" s="304"/>
      <c r="R60" s="304"/>
      <c r="S60" s="304"/>
      <c r="T60" s="304"/>
      <c r="U60" s="304"/>
      <c r="V60" s="304"/>
    </row>
    <row r="61" spans="1:56" ht="9.75" customHeight="1">
      <c r="A61" s="16"/>
      <c r="B61" s="33"/>
      <c r="C61" s="109" t="s">
        <v>58</v>
      </c>
      <c r="D61" s="109"/>
      <c r="E61" s="109"/>
      <c r="F61" s="109"/>
      <c r="G61" s="109"/>
      <c r="H61" s="109"/>
      <c r="I61" s="59"/>
      <c r="J61" s="59"/>
      <c r="K61" s="59"/>
      <c r="L61" s="59"/>
      <c r="M61" s="59"/>
      <c r="N61" s="59"/>
      <c r="O61" s="109" t="s">
        <v>59</v>
      </c>
      <c r="P61" s="109"/>
      <c r="Q61" s="109"/>
      <c r="R61" s="109"/>
      <c r="S61" s="109"/>
      <c r="T61" s="109"/>
      <c r="U61" s="10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306"/>
      <c r="AT61" s="307"/>
      <c r="AU61" s="307"/>
      <c r="AV61" s="307"/>
      <c r="AW61" s="194" t="s">
        <v>28</v>
      </c>
      <c r="AX61" s="197" t="s">
        <v>14</v>
      </c>
    </row>
    <row r="62" spans="1:56" ht="27" customHeight="1">
      <c r="A62" s="16"/>
      <c r="B62" s="310">
        <f>AT33</f>
        <v>58200000</v>
      </c>
      <c r="C62" s="311"/>
      <c r="D62" s="311"/>
      <c r="E62" s="311"/>
      <c r="F62" s="311"/>
      <c r="G62" s="311"/>
      <c r="H62" s="311"/>
      <c r="I62" s="328" t="s">
        <v>62</v>
      </c>
      <c r="J62" s="313"/>
      <c r="K62" s="313"/>
      <c r="L62" s="313"/>
      <c r="M62" s="313"/>
      <c r="N62" s="311">
        <f>AS58</f>
        <v>13455000</v>
      </c>
      <c r="O62" s="311"/>
      <c r="P62" s="311"/>
      <c r="Q62" s="311"/>
      <c r="R62" s="311"/>
      <c r="S62" s="311"/>
      <c r="T62" s="311"/>
      <c r="U62" s="311"/>
      <c r="V62" s="329" t="s">
        <v>64</v>
      </c>
      <c r="W62" s="330"/>
      <c r="X62" s="20"/>
      <c r="Y62" s="20"/>
      <c r="Z62" s="20"/>
      <c r="AA62" s="20"/>
      <c r="AB62" s="20"/>
      <c r="AC62" s="20"/>
      <c r="AD62" s="20"/>
      <c r="AE62" s="20"/>
      <c r="AF62" s="20"/>
      <c r="AG62" s="20"/>
      <c r="AH62" s="20"/>
      <c r="AI62" s="20"/>
      <c r="AJ62" s="20"/>
      <c r="AK62" s="20"/>
      <c r="AL62" s="20"/>
      <c r="AM62" s="20"/>
      <c r="AN62" s="20"/>
      <c r="AO62" s="20"/>
      <c r="AP62" s="20"/>
      <c r="AQ62" s="20"/>
      <c r="AR62" s="20"/>
      <c r="AS62" s="351">
        <f>B62-N62</f>
        <v>44745000</v>
      </c>
      <c r="AT62" s="352"/>
      <c r="AU62" s="352"/>
      <c r="AV62" s="352"/>
      <c r="AW62" s="338"/>
      <c r="AX62" s="247"/>
    </row>
    <row r="63" spans="1:56" ht="7.5" customHeight="1">
      <c r="A63" s="16"/>
    </row>
    <row r="64" spans="1:56" ht="43.5" customHeight="1">
      <c r="A64" s="16"/>
      <c r="B64" s="353" t="s">
        <v>9</v>
      </c>
      <c r="C64" s="354"/>
      <c r="D64" s="355"/>
      <c r="E64" s="356"/>
      <c r="F64" s="357"/>
      <c r="G64" s="357"/>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row>
    <row r="65" spans="1:50">
      <c r="A65" s="39"/>
      <c r="B65" s="232" t="s">
        <v>10</v>
      </c>
      <c r="C65" s="232"/>
      <c r="D65" s="232"/>
      <c r="E65" s="232"/>
      <c r="F65" s="232"/>
      <c r="G65" s="232"/>
      <c r="H65" s="232"/>
      <c r="I65" s="232"/>
      <c r="J65" s="232"/>
      <c r="K65" s="232"/>
      <c r="L65" s="232"/>
      <c r="M65" s="232"/>
      <c r="N65" s="232"/>
      <c r="O65" s="232"/>
      <c r="P65" s="232"/>
      <c r="Q65" s="232"/>
      <c r="R65" s="232"/>
      <c r="S65" s="232"/>
      <c r="T65" s="232"/>
    </row>
    <row r="66" spans="1:50">
      <c r="A66" s="39"/>
      <c r="AS66" s="359" t="s">
        <v>11</v>
      </c>
      <c r="AT66" s="359"/>
      <c r="AU66" s="359"/>
      <c r="AV66" s="359"/>
      <c r="AW66" s="359"/>
      <c r="AX66" s="359"/>
    </row>
    <row r="67" spans="1:50">
      <c r="A67" s="39"/>
      <c r="AS67" s="57"/>
      <c r="AT67" s="57"/>
      <c r="AU67" s="57"/>
      <c r="AV67" s="57"/>
      <c r="AW67" s="57"/>
      <c r="AX67" s="57"/>
    </row>
    <row r="68" spans="1:50" ht="14.25" customHeight="1">
      <c r="A68" s="39"/>
      <c r="B68" s="348" t="s">
        <v>144</v>
      </c>
      <c r="C68" s="348"/>
      <c r="D68" s="348"/>
      <c r="E68" s="348"/>
      <c r="F68" s="348"/>
      <c r="G68" s="348"/>
      <c r="H68" s="348"/>
      <c r="I68" s="348"/>
      <c r="J68" s="348"/>
      <c r="K68" s="348"/>
      <c r="L68" s="348"/>
      <c r="M68" s="348"/>
      <c r="N68" s="348"/>
      <c r="O68" s="348"/>
      <c r="P68" s="348"/>
      <c r="Q68" s="348"/>
      <c r="R68" s="348"/>
      <c r="S68" s="348"/>
      <c r="T68" s="348"/>
      <c r="U68" s="348"/>
      <c r="V68" s="348"/>
      <c r="W68" s="348"/>
      <c r="X68" s="348"/>
      <c r="Y68" s="348"/>
      <c r="Z68" s="348"/>
      <c r="AA68" s="348"/>
      <c r="AB68" s="348"/>
      <c r="AC68" s="348"/>
      <c r="AD68" s="348"/>
      <c r="AE68" s="348"/>
      <c r="AF68" s="348"/>
      <c r="AG68" s="348"/>
      <c r="AH68" s="348"/>
      <c r="AI68" s="348"/>
      <c r="AJ68" s="348"/>
      <c r="AK68" s="348"/>
      <c r="AL68" s="348"/>
      <c r="AM68" s="348"/>
    </row>
    <row r="69" spans="1:50">
      <c r="A69" s="39"/>
      <c r="B69" s="346" t="s">
        <v>230</v>
      </c>
      <c r="C69" s="347"/>
      <c r="D69" s="347"/>
      <c r="E69" s="347"/>
      <c r="F69" s="347"/>
      <c r="G69" s="347"/>
      <c r="H69" s="347"/>
      <c r="I69" s="347"/>
      <c r="J69" s="347"/>
      <c r="K69" s="347"/>
      <c r="L69" s="347"/>
      <c r="M69" s="347"/>
      <c r="N69" s="347"/>
      <c r="O69" s="347"/>
      <c r="P69" s="347"/>
      <c r="Q69" s="347"/>
      <c r="R69" s="347"/>
      <c r="S69" s="347"/>
      <c r="T69" s="347"/>
      <c r="U69" s="347"/>
      <c r="V69" s="347"/>
      <c r="W69" s="347"/>
      <c r="X69" s="347"/>
      <c r="Y69" s="347"/>
      <c r="Z69" s="347"/>
      <c r="AA69" s="347"/>
      <c r="AB69" s="347"/>
      <c r="AC69" s="347"/>
      <c r="AD69" s="347"/>
      <c r="AE69" s="347"/>
      <c r="AF69" s="347"/>
      <c r="AG69" s="347"/>
      <c r="AH69" s="347"/>
      <c r="AI69" s="347"/>
      <c r="AJ69" s="347"/>
      <c r="AK69" s="347"/>
      <c r="AL69" s="347"/>
      <c r="AM69" s="347"/>
    </row>
    <row r="70" spans="1:50">
      <c r="A70" s="39"/>
    </row>
    <row r="71" spans="1:50">
      <c r="A71" s="39"/>
      <c r="B71" s="348" t="s">
        <v>149</v>
      </c>
      <c r="C71" s="348"/>
      <c r="D71" s="348"/>
      <c r="E71" s="348"/>
      <c r="F71" s="348"/>
      <c r="G71" s="348"/>
      <c r="H71" s="348"/>
      <c r="I71" s="348"/>
      <c r="J71" s="348"/>
      <c r="K71" s="348"/>
      <c r="L71" s="348"/>
      <c r="M71" s="348"/>
      <c r="N71" s="348"/>
      <c r="O71" s="348"/>
      <c r="P71" s="348"/>
      <c r="Q71" s="348"/>
      <c r="R71" s="348"/>
      <c r="S71" s="348"/>
      <c r="T71" s="348"/>
      <c r="U71" s="348"/>
      <c r="V71" s="348"/>
      <c r="W71" s="348"/>
      <c r="X71" s="348"/>
      <c r="Y71" s="348"/>
      <c r="Z71" s="348"/>
      <c r="AA71" s="348"/>
      <c r="AB71" s="348"/>
      <c r="AC71" s="348"/>
      <c r="AD71" s="348"/>
      <c r="AE71" s="348"/>
      <c r="AF71" s="348"/>
      <c r="AG71" s="348"/>
      <c r="AH71" s="348"/>
      <c r="AI71" s="348"/>
      <c r="AJ71" s="348"/>
      <c r="AK71" s="348"/>
      <c r="AL71" s="348"/>
      <c r="AM71" s="348"/>
      <c r="AN71" s="348"/>
      <c r="AO71" s="348"/>
      <c r="AP71" s="348"/>
      <c r="AQ71" s="348"/>
      <c r="AR71" s="348"/>
      <c r="AS71" s="348"/>
      <c r="AT71" s="348"/>
      <c r="AU71" s="348"/>
      <c r="AV71" s="348"/>
      <c r="AW71" s="348"/>
      <c r="AX71" s="348"/>
    </row>
    <row r="72" spans="1:50">
      <c r="A72" s="39"/>
      <c r="B72" s="348" t="s">
        <v>234</v>
      </c>
      <c r="C72" s="348"/>
      <c r="D72" s="348"/>
      <c r="E72" s="348"/>
      <c r="F72" s="348"/>
      <c r="G72" s="348"/>
      <c r="H72" s="348"/>
      <c r="I72" s="348"/>
      <c r="J72" s="348"/>
      <c r="K72" s="348"/>
      <c r="L72" s="348"/>
      <c r="M72" s="348"/>
      <c r="N72" s="348"/>
      <c r="O72" s="348"/>
      <c r="P72" s="348"/>
      <c r="Q72" s="348"/>
      <c r="R72" s="348"/>
      <c r="S72" s="348"/>
      <c r="T72" s="348"/>
      <c r="U72" s="348"/>
      <c r="V72" s="348"/>
      <c r="W72" s="348"/>
      <c r="X72" s="348"/>
      <c r="Y72" s="348"/>
      <c r="Z72" s="348"/>
      <c r="AA72" s="348"/>
      <c r="AB72" s="348"/>
      <c r="AC72" s="348"/>
      <c r="AD72" s="348"/>
      <c r="AE72" s="348"/>
      <c r="AF72" s="348"/>
      <c r="AG72" s="348"/>
      <c r="AH72" s="348"/>
      <c r="AI72" s="348"/>
      <c r="AJ72" s="348"/>
      <c r="AK72" s="348"/>
      <c r="AL72" s="348"/>
      <c r="AM72" s="348"/>
      <c r="AN72" s="348"/>
      <c r="AO72" s="348"/>
      <c r="AP72" s="348"/>
      <c r="AQ72" s="348"/>
      <c r="AR72" s="348"/>
      <c r="AS72" s="348"/>
      <c r="AT72" s="348"/>
      <c r="AU72" s="348"/>
      <c r="AV72" s="348"/>
      <c r="AW72" s="348"/>
      <c r="AX72" s="348"/>
    </row>
    <row r="73" spans="1:50">
      <c r="A73" s="39"/>
      <c r="B73" s="349" t="s">
        <v>150</v>
      </c>
      <c r="C73" s="350"/>
      <c r="D73" s="350"/>
      <c r="E73" s="350"/>
      <c r="F73" s="350"/>
      <c r="G73" s="350"/>
      <c r="H73" s="350"/>
      <c r="I73" s="350"/>
      <c r="J73" s="350"/>
      <c r="K73" s="350"/>
      <c r="L73" s="350"/>
      <c r="M73" s="350"/>
      <c r="N73" s="350"/>
      <c r="O73" s="350"/>
      <c r="P73" s="350"/>
      <c r="Q73" s="350"/>
      <c r="R73" s="350"/>
      <c r="S73" s="350"/>
      <c r="T73" s="350"/>
      <c r="U73" s="350"/>
      <c r="V73" s="350"/>
      <c r="W73" s="350"/>
      <c r="X73" s="350"/>
      <c r="Y73" s="350"/>
      <c r="Z73" s="350"/>
      <c r="AA73" s="350"/>
      <c r="AB73" s="350"/>
      <c r="AC73" s="350"/>
      <c r="AD73" s="350"/>
      <c r="AE73" s="350"/>
      <c r="AF73" s="350"/>
      <c r="AG73" s="350"/>
      <c r="AH73" s="350"/>
      <c r="AI73" s="350"/>
      <c r="AJ73" s="350"/>
      <c r="AK73" s="350"/>
      <c r="AL73" s="350"/>
      <c r="AM73" s="350"/>
    </row>
    <row r="74" spans="1:50">
      <c r="A74" s="39"/>
    </row>
    <row r="75" spans="1:50">
      <c r="A75" s="39"/>
    </row>
    <row r="76" spans="1:50">
      <c r="A76" s="39"/>
    </row>
    <row r="77" spans="1:50">
      <c r="A77" s="39"/>
    </row>
    <row r="78" spans="1:50">
      <c r="A78" s="39"/>
    </row>
    <row r="79" spans="1:50">
      <c r="A79" s="39"/>
    </row>
    <row r="80" spans="1:50">
      <c r="A80" s="39"/>
    </row>
    <row r="81" spans="1:1">
      <c r="A81" s="39"/>
    </row>
    <row r="82" spans="1:1">
      <c r="A82" s="39"/>
    </row>
    <row r="83" spans="1:1">
      <c r="A83" s="39"/>
    </row>
    <row r="84" spans="1:1">
      <c r="A84" s="39"/>
    </row>
    <row r="85" spans="1:1">
      <c r="A85" s="39"/>
    </row>
    <row r="86" spans="1:1">
      <c r="A86" s="39"/>
    </row>
    <row r="87" spans="1:1">
      <c r="A87" s="39"/>
    </row>
    <row r="88" spans="1:1">
      <c r="A88" s="39"/>
    </row>
    <row r="89" spans="1:1">
      <c r="A89" s="39"/>
    </row>
    <row r="90" spans="1:1">
      <c r="A90" s="39"/>
    </row>
    <row r="91" spans="1:1">
      <c r="A91" s="39"/>
    </row>
    <row r="92" spans="1:1">
      <c r="A92" s="39"/>
    </row>
    <row r="93" spans="1:1">
      <c r="A93" s="39"/>
    </row>
    <row r="94" spans="1:1">
      <c r="A94" s="39"/>
    </row>
    <row r="95" spans="1:1">
      <c r="A95" s="39"/>
    </row>
    <row r="96" spans="1:1">
      <c r="A96" s="39"/>
    </row>
    <row r="97" spans="1:1">
      <c r="A97" s="39"/>
    </row>
    <row r="98" spans="1:1">
      <c r="A98" s="39"/>
    </row>
    <row r="99" spans="1:1">
      <c r="A99" s="39"/>
    </row>
    <row r="100" spans="1:1">
      <c r="A100" s="39"/>
    </row>
    <row r="101" spans="1:1">
      <c r="A101" s="39"/>
    </row>
    <row r="102" spans="1:1">
      <c r="A102" s="39"/>
    </row>
    <row r="103" spans="1:1">
      <c r="A103" s="39"/>
    </row>
    <row r="104" spans="1:1">
      <c r="A104" s="39"/>
    </row>
    <row r="105" spans="1:1">
      <c r="A105" s="39"/>
    </row>
    <row r="106" spans="1:1">
      <c r="A106" s="39"/>
    </row>
    <row r="107" spans="1:1">
      <c r="A107" s="39"/>
    </row>
    <row r="108" spans="1:1">
      <c r="A108" s="39"/>
    </row>
    <row r="109" spans="1:1">
      <c r="A109" s="39"/>
    </row>
    <row r="110" spans="1:1">
      <c r="A110" s="39"/>
    </row>
    <row r="111" spans="1:1">
      <c r="A111" s="39"/>
    </row>
    <row r="112" spans="1:1">
      <c r="A112" s="39"/>
    </row>
    <row r="113" spans="1:1">
      <c r="A113" s="39"/>
    </row>
    <row r="114" spans="1:1">
      <c r="A114" s="39"/>
    </row>
    <row r="115" spans="1:1">
      <c r="A115" s="39"/>
    </row>
    <row r="116" spans="1:1">
      <c r="A116" s="39"/>
    </row>
    <row r="117" spans="1:1">
      <c r="A117" s="39"/>
    </row>
    <row r="118" spans="1:1">
      <c r="A118" s="39"/>
    </row>
    <row r="119" spans="1:1">
      <c r="A119" s="39"/>
    </row>
    <row r="120" spans="1:1">
      <c r="A120" s="39"/>
    </row>
    <row r="121" spans="1:1">
      <c r="A121" s="39"/>
    </row>
    <row r="122" spans="1:1">
      <c r="A122" s="39"/>
    </row>
    <row r="123" spans="1:1">
      <c r="A123" s="39"/>
    </row>
    <row r="124" spans="1:1">
      <c r="A124" s="39"/>
    </row>
    <row r="125" spans="1:1">
      <c r="A125" s="39"/>
    </row>
    <row r="126" spans="1:1">
      <c r="A126" s="39"/>
    </row>
    <row r="127" spans="1:1">
      <c r="A127" s="39"/>
    </row>
    <row r="128" spans="1:1">
      <c r="A128" s="39"/>
    </row>
  </sheetData>
  <sheetProtection algorithmName="SHA-512" hashValue="sTMNPBt/5iBsK+hfWrq1wLAgQb2c8H8ROU2Zc9Vmp20ikoFSSSgRNxqJo0SmA+/I7cCi3CySTDtjofOSHeX51A==" saltValue="XbGNlm1hpjIzWO10wH7Dzw==" spinCount="100000" sheet="1" objects="1" scenarios="1"/>
  <mergeCells count="265">
    <mergeCell ref="B69:AM69"/>
    <mergeCell ref="B71:AX71"/>
    <mergeCell ref="B72:AX72"/>
    <mergeCell ref="B73:AM73"/>
    <mergeCell ref="AS62:AV62"/>
    <mergeCell ref="B64:D64"/>
    <mergeCell ref="E64:AX64"/>
    <mergeCell ref="B65:T65"/>
    <mergeCell ref="AS66:AX66"/>
    <mergeCell ref="B68:AM68"/>
    <mergeCell ref="B60:V60"/>
    <mergeCell ref="C61:H61"/>
    <mergeCell ref="O61:U61"/>
    <mergeCell ref="AS61:AV61"/>
    <mergeCell ref="AW61:AW62"/>
    <mergeCell ref="AX61:AX62"/>
    <mergeCell ref="B62:H62"/>
    <mergeCell ref="I62:M62"/>
    <mergeCell ref="N62:U62"/>
    <mergeCell ref="V62:W62"/>
    <mergeCell ref="D57:H57"/>
    <mergeCell ref="O57:U57"/>
    <mergeCell ref="AD57:AJ57"/>
    <mergeCell ref="AS57:AV57"/>
    <mergeCell ref="AW57:AW58"/>
    <mergeCell ref="AX57:AX59"/>
    <mergeCell ref="B58:I59"/>
    <mergeCell ref="J58:N59"/>
    <mergeCell ref="O58:U59"/>
    <mergeCell ref="V58:W59"/>
    <mergeCell ref="X58:AF59"/>
    <mergeCell ref="AG58:AJ59"/>
    <mergeCell ref="AS58:AV58"/>
    <mergeCell ref="AS59:AW59"/>
    <mergeCell ref="AX53:AX56"/>
    <mergeCell ref="T54:Z54"/>
    <mergeCell ref="AF54:AJ54"/>
    <mergeCell ref="AS54:AV55"/>
    <mergeCell ref="B55:I56"/>
    <mergeCell ref="J55:M56"/>
    <mergeCell ref="N55:S56"/>
    <mergeCell ref="T55:W55"/>
    <mergeCell ref="X55:Z55"/>
    <mergeCell ref="AA55:AC56"/>
    <mergeCell ref="T56:W56"/>
    <mergeCell ref="X56:Z56"/>
    <mergeCell ref="AF56:AJ56"/>
    <mergeCell ref="AS56:AW56"/>
    <mergeCell ref="B52:U52"/>
    <mergeCell ref="D53:H54"/>
    <mergeCell ref="T53:Z53"/>
    <mergeCell ref="AF53:AJ53"/>
    <mergeCell ref="AS53:AV53"/>
    <mergeCell ref="AW53:AW55"/>
    <mergeCell ref="AF55:AJ55"/>
    <mergeCell ref="C50:H50"/>
    <mergeCell ref="O50:U50"/>
    <mergeCell ref="AS50:AV50"/>
    <mergeCell ref="AW50:AW51"/>
    <mergeCell ref="N40:P42"/>
    <mergeCell ref="AX50:AX51"/>
    <mergeCell ref="B51:H51"/>
    <mergeCell ref="I51:M51"/>
    <mergeCell ref="N51:U51"/>
    <mergeCell ref="V51:W51"/>
    <mergeCell ref="AS51:AV51"/>
    <mergeCell ref="AP47:AR48"/>
    <mergeCell ref="Z48:AC48"/>
    <mergeCell ref="AD48:AE48"/>
    <mergeCell ref="AF48:AH48"/>
    <mergeCell ref="AS48:AW48"/>
    <mergeCell ref="B49:H49"/>
    <mergeCell ref="W47:Y47"/>
    <mergeCell ref="Z47:AA47"/>
    <mergeCell ref="AB47:AE47"/>
    <mergeCell ref="AF47:AG47"/>
    <mergeCell ref="AH47:AJ47"/>
    <mergeCell ref="AL47:AO48"/>
    <mergeCell ref="AX43:AX48"/>
    <mergeCell ref="W44:AJ44"/>
    <mergeCell ref="B37:K37"/>
    <mergeCell ref="D38:I39"/>
    <mergeCell ref="T38:Z38"/>
    <mergeCell ref="AF38:AJ39"/>
    <mergeCell ref="AS38:AV38"/>
    <mergeCell ref="W45:AJ45"/>
    <mergeCell ref="AS45:AV47"/>
    <mergeCell ref="B47:F48"/>
    <mergeCell ref="G47:I48"/>
    <mergeCell ref="J47:P48"/>
    <mergeCell ref="Q47:S48"/>
    <mergeCell ref="T47:U48"/>
    <mergeCell ref="T42:W42"/>
    <mergeCell ref="X42:Z42"/>
    <mergeCell ref="AF42:AJ42"/>
    <mergeCell ref="AS42:AW42"/>
    <mergeCell ref="C43:F44"/>
    <mergeCell ref="L43:P44"/>
    <mergeCell ref="W43:AJ43"/>
    <mergeCell ref="AM43:AQ44"/>
    <mergeCell ref="AS43:AV44"/>
    <mergeCell ref="AW43:AW47"/>
    <mergeCell ref="B40:I42"/>
    <mergeCell ref="J40:M42"/>
    <mergeCell ref="W33:AE33"/>
    <mergeCell ref="AM33:AQ33"/>
    <mergeCell ref="AT33:AV34"/>
    <mergeCell ref="AW38:AW41"/>
    <mergeCell ref="AW33:AW34"/>
    <mergeCell ref="AX33:AX36"/>
    <mergeCell ref="V34:AF35"/>
    <mergeCell ref="AG34:AH35"/>
    <mergeCell ref="AI34:AL35"/>
    <mergeCell ref="AM34:AQ34"/>
    <mergeCell ref="AM35:AQ35"/>
    <mergeCell ref="AT35:AW36"/>
    <mergeCell ref="T40:W41"/>
    <mergeCell ref="X40:Z41"/>
    <mergeCell ref="AA40:AC42"/>
    <mergeCell ref="AF40:AJ41"/>
    <mergeCell ref="T39:Z39"/>
    <mergeCell ref="AS39:AV41"/>
    <mergeCell ref="AX38:AX42"/>
    <mergeCell ref="AW27:AW28"/>
    <mergeCell ref="AX27:AX30"/>
    <mergeCell ref="V28:AF29"/>
    <mergeCell ref="AG28:AH29"/>
    <mergeCell ref="AI28:AL29"/>
    <mergeCell ref="AM28:AQ28"/>
    <mergeCell ref="AM29:AQ29"/>
    <mergeCell ref="AT29:AW30"/>
    <mergeCell ref="B25:B36"/>
    <mergeCell ref="C25:E30"/>
    <mergeCell ref="F25:AS25"/>
    <mergeCell ref="AT25:AV25"/>
    <mergeCell ref="F26:AS26"/>
    <mergeCell ref="AT26:AV26"/>
    <mergeCell ref="F27:M30"/>
    <mergeCell ref="W27:AE27"/>
    <mergeCell ref="AM27:AQ27"/>
    <mergeCell ref="AT27:AV28"/>
    <mergeCell ref="C31:E36"/>
    <mergeCell ref="F31:AS31"/>
    <mergeCell ref="AT31:AV31"/>
    <mergeCell ref="F32:AS32"/>
    <mergeCell ref="AT32:AV32"/>
    <mergeCell ref="F33:M36"/>
    <mergeCell ref="AM23:AN23"/>
    <mergeCell ref="AO23:AP23"/>
    <mergeCell ref="AU23:AU24"/>
    <mergeCell ref="AV23:AW24"/>
    <mergeCell ref="E23:J23"/>
    <mergeCell ref="K23:N23"/>
    <mergeCell ref="P23:R23"/>
    <mergeCell ref="U23:W23"/>
    <mergeCell ref="X23:Z23"/>
    <mergeCell ref="AA23:AD23"/>
    <mergeCell ref="AI19:AJ19"/>
    <mergeCell ref="D19:E19"/>
    <mergeCell ref="F19:G19"/>
    <mergeCell ref="H19:I19"/>
    <mergeCell ref="J19:K19"/>
    <mergeCell ref="L19:N19"/>
    <mergeCell ref="O19:S19"/>
    <mergeCell ref="AE23:AF23"/>
    <mergeCell ref="AG23:AH23"/>
    <mergeCell ref="B16:B24"/>
    <mergeCell ref="C16:U17"/>
    <mergeCell ref="AU16:AW16"/>
    <mergeCell ref="AX16:AX20"/>
    <mergeCell ref="AU17:AV20"/>
    <mergeCell ref="AW17:AW20"/>
    <mergeCell ref="D18:N18"/>
    <mergeCell ref="U18:Z18"/>
    <mergeCell ref="AI18:AJ18"/>
    <mergeCell ref="AK19:AL19"/>
    <mergeCell ref="AM19:AR19"/>
    <mergeCell ref="C21:T21"/>
    <mergeCell ref="AA21:AG21"/>
    <mergeCell ref="AU21:AW21"/>
    <mergeCell ref="AX21:AX24"/>
    <mergeCell ref="D22:V22"/>
    <mergeCell ref="AA22:AH22"/>
    <mergeCell ref="AL22:AR22"/>
    <mergeCell ref="AU22:AW22"/>
    <mergeCell ref="T19:U19"/>
    <mergeCell ref="W19:X19"/>
    <mergeCell ref="Y19:Z19"/>
    <mergeCell ref="AA19:AC19"/>
    <mergeCell ref="AD19:AH19"/>
    <mergeCell ref="L11:P11"/>
    <mergeCell ref="W11:AJ11"/>
    <mergeCell ref="AU11:AV13"/>
    <mergeCell ref="AW11:AW13"/>
    <mergeCell ref="AX11:AX13"/>
    <mergeCell ref="I12:K12"/>
    <mergeCell ref="L12:M12"/>
    <mergeCell ref="N12:O12"/>
    <mergeCell ref="AJ12:AL12"/>
    <mergeCell ref="AM12:AO12"/>
    <mergeCell ref="AQ12:AT12"/>
    <mergeCell ref="Q12:S12"/>
    <mergeCell ref="T12:V12"/>
    <mergeCell ref="W12:Z12"/>
    <mergeCell ref="AA12:AB12"/>
    <mergeCell ref="AC12:AE12"/>
    <mergeCell ref="AG12:AI12"/>
    <mergeCell ref="F3:O4"/>
    <mergeCell ref="W3:AH4"/>
    <mergeCell ref="T4:U4"/>
    <mergeCell ref="AL4:AN4"/>
    <mergeCell ref="AT4:AW4"/>
    <mergeCell ref="F5:N5"/>
    <mergeCell ref="BB7:BB8"/>
    <mergeCell ref="B8:B15"/>
    <mergeCell ref="C8:G10"/>
    <mergeCell ref="H8:N9"/>
    <mergeCell ref="O8:U8"/>
    <mergeCell ref="Z8:AR9"/>
    <mergeCell ref="AU8:AV10"/>
    <mergeCell ref="AW8:AW10"/>
    <mergeCell ref="AX8:AX10"/>
    <mergeCell ref="BA9:BA10"/>
    <mergeCell ref="C14:L15"/>
    <mergeCell ref="M14:AT14"/>
    <mergeCell ref="AU14:AV14"/>
    <mergeCell ref="M15:AT15"/>
    <mergeCell ref="AU15:AV15"/>
    <mergeCell ref="BA15:BC15"/>
    <mergeCell ref="BB9:BB10"/>
    <mergeCell ref="C11:G13"/>
    <mergeCell ref="AV7:AW7"/>
    <mergeCell ref="BA7:BA8"/>
    <mergeCell ref="T5:U6"/>
    <mergeCell ref="W5:AC5"/>
    <mergeCell ref="AJ5:AK7"/>
    <mergeCell ref="AL5:AN6"/>
    <mergeCell ref="AP5:AS5"/>
    <mergeCell ref="AU5:AU7"/>
    <mergeCell ref="AY2:AY15"/>
    <mergeCell ref="BA2:BB3"/>
    <mergeCell ref="BA44:BE48"/>
    <mergeCell ref="T2:U3"/>
    <mergeCell ref="W2:AC2"/>
    <mergeCell ref="AJ2:AK4"/>
    <mergeCell ref="AL2:AN3"/>
    <mergeCell ref="AP2:AR4"/>
    <mergeCell ref="AS2:AX3"/>
    <mergeCell ref="B1:Q1"/>
    <mergeCell ref="B2:B7"/>
    <mergeCell ref="C2:E4"/>
    <mergeCell ref="F2:N2"/>
    <mergeCell ref="P2:Q4"/>
    <mergeCell ref="R2:S4"/>
    <mergeCell ref="C5:E7"/>
    <mergeCell ref="AV5:AW6"/>
    <mergeCell ref="P5:Q7"/>
    <mergeCell ref="R5:S7"/>
    <mergeCell ref="BA5:BA6"/>
    <mergeCell ref="BB5:BB6"/>
    <mergeCell ref="F6:O7"/>
    <mergeCell ref="W6:AH7"/>
    <mergeCell ref="AP6:AT7"/>
    <mergeCell ref="T7:U7"/>
    <mergeCell ref="AL7:AN7"/>
  </mergeCells>
  <phoneticPr fontId="6"/>
  <conditionalFormatting sqref="BB14">
    <cfRule type="containsText" dxfId="8" priority="3" operator="containsText" text="No">
      <formula>NOT(ISERROR(SEARCH("No",BB14)))</formula>
    </cfRule>
  </conditionalFormatting>
  <conditionalFormatting sqref="Z48:AC48 AF48:AH48">
    <cfRule type="expression" dxfId="7" priority="2">
      <formula>($Z$48-$AF$48)&lt;0</formula>
    </cfRule>
  </conditionalFormatting>
  <conditionalFormatting sqref="W47:Y47 AB47:AE47 AH47:AJ47">
    <cfRule type="expression" dxfId="6" priority="1">
      <formula>($W$47-$AB$47-$AH$47)&lt;0</formula>
    </cfRule>
  </conditionalFormatting>
  <dataValidations count="7">
    <dataValidation type="list" allowBlank="1" showInputMessage="1" showErrorMessage="1" sqref="X23:Z23">
      <formula1>$BD$2:$BD$3</formula1>
    </dataValidation>
    <dataValidation imeMode="on" allowBlank="1" showInputMessage="1" showErrorMessage="1" sqref="F3:O4 F6:O7 W3:AH4 W6:AH7 AS2:AX3 AT4:AW4 AP6:AT7 E64:AX64"/>
    <dataValidation type="whole" imeMode="off" operator="greaterThan" allowBlank="1" showInputMessage="1" showErrorMessage="1" sqref="T2:U7 AL2:AN7 AV5:AW7 AT25:AV25 AT31:AV31">
      <formula1>0</formula1>
    </dataValidation>
    <dataValidation imeMode="off" allowBlank="1" showInputMessage="1" showErrorMessage="1" sqref="AU14:AV14"/>
    <dataValidation type="decimal" imeMode="off" operator="greaterThanOrEqual" allowBlank="1" showInputMessage="1" showErrorMessage="1" error="⑥の数値は⑤より小さくなることはありません。" sqref="AU15:AV15">
      <formula1>AU14</formula1>
    </dataValidation>
    <dataValidation type="whole" imeMode="off" operator="lessThanOrEqual" allowBlank="1" showInputMessage="1" showErrorMessage="1" error="⑩の数値は⑨より大きくなることはありません。" sqref="AT26:AV26">
      <formula1>AT25</formula1>
    </dataValidation>
    <dataValidation type="whole" imeMode="off" operator="lessThanOrEqual" allowBlank="1" showInputMessage="1" showErrorMessage="1" error="⑬の数値は⑫より大きくなることはありません。" sqref="AT32:AV32">
      <formula1>AT31</formula1>
    </dataValidation>
  </dataValidations>
  <hyperlinks>
    <hyperlink ref="B69" r:id="rId1"/>
    <hyperlink ref="B73" r:id="rId2"/>
  </hyperlinks>
  <pageMargins left="0.81" right="0.19685039370078741" top="0.66" bottom="0.35433070866141736" header="0.31496062992125984" footer="0.31496062992125984"/>
  <pageSetup paperSize="9" scale="95" orientation="portrait" blackAndWhite="1"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各参照表!$B$3:$B$9</xm:f>
          </x14:formula1>
          <xm:sqref>Z8:AR9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BE128"/>
  <sheetViews>
    <sheetView showGridLines="0" showRowColHeaders="0" zoomScale="130" zoomScaleNormal="130" workbookViewId="0">
      <selection activeCell="F3" sqref="F3:O4"/>
    </sheetView>
  </sheetViews>
  <sheetFormatPr defaultRowHeight="12"/>
  <cols>
    <col min="1" max="1" width="1.75" style="40" customWidth="1"/>
    <col min="2" max="2" width="4.375" style="17" customWidth="1"/>
    <col min="3" max="3" width="2.125" style="17" customWidth="1"/>
    <col min="4" max="4" width="3.25" style="17" customWidth="1"/>
    <col min="5" max="5" width="1.625" style="17" customWidth="1"/>
    <col min="6" max="6" width="1.125" style="17" customWidth="1"/>
    <col min="7" max="7" width="1.5" style="17" customWidth="1"/>
    <col min="8" max="8" width="2.625" style="17" customWidth="1"/>
    <col min="9" max="10" width="1.375" style="17" customWidth="1"/>
    <col min="11" max="11" width="1.125" style="17" customWidth="1"/>
    <col min="12" max="12" width="1.25" style="17" customWidth="1"/>
    <col min="13" max="13" width="0.75" style="17" customWidth="1"/>
    <col min="14" max="14" width="1.625" style="17" customWidth="1"/>
    <col min="15" max="15" width="2.25" style="17" customWidth="1"/>
    <col min="16" max="16" width="1.625" style="17" customWidth="1"/>
    <col min="17" max="17" width="0.875" style="17" customWidth="1"/>
    <col min="18" max="18" width="0.75" style="17" customWidth="1"/>
    <col min="19" max="19" width="1.75" style="17" customWidth="1"/>
    <col min="20" max="20" width="3.25" style="17" customWidth="1"/>
    <col min="21" max="21" width="2.75" style="17" customWidth="1"/>
    <col min="22" max="22" width="1.625" style="17" customWidth="1"/>
    <col min="23" max="23" width="2.625" style="17" customWidth="1"/>
    <col min="24" max="25" width="1.125" style="17" customWidth="1"/>
    <col min="26" max="26" width="1" style="17" customWidth="1"/>
    <col min="27" max="27" width="1.5" style="17" customWidth="1"/>
    <col min="28" max="28" width="1.25" style="17" customWidth="1"/>
    <col min="29" max="29" width="1.125" style="17" customWidth="1"/>
    <col min="30" max="30" width="0.875" style="17" customWidth="1"/>
    <col min="31" max="31" width="1.625" style="17" customWidth="1"/>
    <col min="32" max="32" width="1.875" style="17" customWidth="1"/>
    <col min="33" max="33" width="0.75" style="17" customWidth="1"/>
    <col min="34" max="34" width="1.25" style="17" customWidth="1"/>
    <col min="35" max="36" width="1.625" style="17" customWidth="1"/>
    <col min="37" max="37" width="1.375" style="17" customWidth="1"/>
    <col min="38" max="38" width="2.25" style="17" customWidth="1"/>
    <col min="39" max="39" width="2.625" style="17" customWidth="1"/>
    <col min="40" max="41" width="1.375" style="17" customWidth="1"/>
    <col min="42" max="42" width="2.125" style="17" customWidth="1"/>
    <col min="43" max="43" width="2.5" style="17" customWidth="1"/>
    <col min="44" max="44" width="3" style="17" customWidth="1"/>
    <col min="45" max="45" width="2.5" style="17" customWidth="1"/>
    <col min="46" max="47" width="5" style="17" customWidth="1"/>
    <col min="48" max="48" width="3" style="17" customWidth="1"/>
    <col min="49" max="49" width="2" style="17" customWidth="1"/>
    <col min="50" max="51" width="2.5" style="17" customWidth="1"/>
    <col min="52" max="52" width="2.375" style="17" customWidth="1"/>
    <col min="53" max="53" width="16.5" style="17" customWidth="1"/>
    <col min="54" max="54" width="11.25" style="17" customWidth="1"/>
    <col min="55" max="55" width="1.875" style="17" customWidth="1"/>
    <col min="56" max="56" width="9" style="17" hidden="1" customWidth="1"/>
    <col min="57" max="16384" width="9" style="17"/>
  </cols>
  <sheetData>
    <row r="1" spans="1:56" ht="18.75" customHeight="1" thickBot="1">
      <c r="A1" s="16"/>
      <c r="B1" s="127" t="s">
        <v>0</v>
      </c>
      <c r="C1" s="127"/>
      <c r="D1" s="127"/>
      <c r="E1" s="127"/>
      <c r="F1" s="127"/>
      <c r="G1" s="127"/>
      <c r="H1" s="127"/>
      <c r="I1" s="127"/>
      <c r="J1" s="127"/>
      <c r="K1" s="127"/>
      <c r="L1" s="127"/>
      <c r="M1" s="127"/>
      <c r="N1" s="127"/>
      <c r="O1" s="127"/>
      <c r="P1" s="127"/>
      <c r="Q1" s="127"/>
    </row>
    <row r="2" spans="1:56" ht="9.75" customHeight="1">
      <c r="A2" s="16"/>
      <c r="B2" s="128" t="s">
        <v>1</v>
      </c>
      <c r="C2" s="131" t="s">
        <v>54</v>
      </c>
      <c r="D2" s="132"/>
      <c r="E2" s="133"/>
      <c r="F2" s="106" t="s">
        <v>56</v>
      </c>
      <c r="G2" s="107"/>
      <c r="H2" s="107"/>
      <c r="I2" s="107"/>
      <c r="J2" s="107"/>
      <c r="K2" s="107"/>
      <c r="L2" s="107"/>
      <c r="M2" s="107"/>
      <c r="N2" s="107"/>
      <c r="O2" s="44"/>
      <c r="P2" s="140" t="s">
        <v>139</v>
      </c>
      <c r="Q2" s="140"/>
      <c r="R2" s="143" t="s">
        <v>141</v>
      </c>
      <c r="S2" s="144"/>
      <c r="T2" s="104"/>
      <c r="U2" s="104"/>
      <c r="V2" s="44"/>
      <c r="W2" s="106" t="s">
        <v>53</v>
      </c>
      <c r="X2" s="107"/>
      <c r="Y2" s="107"/>
      <c r="Z2" s="107"/>
      <c r="AA2" s="107"/>
      <c r="AB2" s="107"/>
      <c r="AC2" s="107"/>
      <c r="AD2" s="44"/>
      <c r="AE2" s="44"/>
      <c r="AF2" s="44"/>
      <c r="AG2" s="44"/>
      <c r="AH2" s="44"/>
      <c r="AI2" s="44"/>
      <c r="AJ2" s="108" t="s">
        <v>141</v>
      </c>
      <c r="AK2" s="109"/>
      <c r="AL2" s="104"/>
      <c r="AM2" s="104"/>
      <c r="AN2" s="104"/>
      <c r="AO2" s="44"/>
      <c r="AP2" s="112" t="s">
        <v>57</v>
      </c>
      <c r="AQ2" s="113"/>
      <c r="AR2" s="114"/>
      <c r="AS2" s="121"/>
      <c r="AT2" s="122"/>
      <c r="AU2" s="122"/>
      <c r="AV2" s="122"/>
      <c r="AW2" s="122"/>
      <c r="AX2" s="123"/>
      <c r="AY2" s="171" t="s">
        <v>228</v>
      </c>
      <c r="BA2" s="172" t="s">
        <v>109</v>
      </c>
      <c r="BB2" s="173"/>
      <c r="BD2" s="41" t="s">
        <v>125</v>
      </c>
    </row>
    <row r="3" spans="1:56" ht="6.75" customHeight="1" thickBot="1">
      <c r="A3" s="16"/>
      <c r="B3" s="129"/>
      <c r="C3" s="134"/>
      <c r="D3" s="135"/>
      <c r="E3" s="136"/>
      <c r="F3" s="159"/>
      <c r="G3" s="160"/>
      <c r="H3" s="160"/>
      <c r="I3" s="160"/>
      <c r="J3" s="160"/>
      <c r="K3" s="160"/>
      <c r="L3" s="160"/>
      <c r="M3" s="160"/>
      <c r="N3" s="160"/>
      <c r="O3" s="160"/>
      <c r="P3" s="141"/>
      <c r="Q3" s="141"/>
      <c r="R3" s="145"/>
      <c r="S3" s="145"/>
      <c r="T3" s="105"/>
      <c r="U3" s="105"/>
      <c r="V3" s="47"/>
      <c r="W3" s="159"/>
      <c r="X3" s="160"/>
      <c r="Y3" s="160"/>
      <c r="Z3" s="160"/>
      <c r="AA3" s="160"/>
      <c r="AB3" s="160"/>
      <c r="AC3" s="160"/>
      <c r="AD3" s="160"/>
      <c r="AE3" s="160"/>
      <c r="AF3" s="160"/>
      <c r="AG3" s="160"/>
      <c r="AH3" s="160"/>
      <c r="AI3" s="47"/>
      <c r="AJ3" s="110"/>
      <c r="AK3" s="110"/>
      <c r="AL3" s="105"/>
      <c r="AM3" s="105"/>
      <c r="AN3" s="105"/>
      <c r="AO3" s="47"/>
      <c r="AP3" s="115"/>
      <c r="AQ3" s="116"/>
      <c r="AR3" s="117"/>
      <c r="AS3" s="124"/>
      <c r="AT3" s="125"/>
      <c r="AU3" s="125"/>
      <c r="AV3" s="125"/>
      <c r="AW3" s="125"/>
      <c r="AX3" s="126"/>
      <c r="AY3" s="171"/>
      <c r="BA3" s="174"/>
      <c r="BB3" s="175"/>
      <c r="BD3" s="41" t="s">
        <v>126</v>
      </c>
    </row>
    <row r="4" spans="1:56" ht="14.25" customHeight="1" thickTop="1">
      <c r="A4" s="16"/>
      <c r="B4" s="129"/>
      <c r="C4" s="137"/>
      <c r="D4" s="138"/>
      <c r="E4" s="139"/>
      <c r="F4" s="176"/>
      <c r="G4" s="177"/>
      <c r="H4" s="177"/>
      <c r="I4" s="177"/>
      <c r="J4" s="177"/>
      <c r="K4" s="177"/>
      <c r="L4" s="177"/>
      <c r="M4" s="177"/>
      <c r="N4" s="177"/>
      <c r="O4" s="177"/>
      <c r="P4" s="142"/>
      <c r="Q4" s="142"/>
      <c r="R4" s="146"/>
      <c r="S4" s="146"/>
      <c r="T4" s="105"/>
      <c r="U4" s="105"/>
      <c r="V4" s="48"/>
      <c r="W4" s="176"/>
      <c r="X4" s="177"/>
      <c r="Y4" s="177"/>
      <c r="Z4" s="177"/>
      <c r="AA4" s="177"/>
      <c r="AB4" s="177"/>
      <c r="AC4" s="177"/>
      <c r="AD4" s="177"/>
      <c r="AE4" s="177"/>
      <c r="AF4" s="177"/>
      <c r="AG4" s="177"/>
      <c r="AH4" s="177"/>
      <c r="AI4" s="48"/>
      <c r="AJ4" s="111"/>
      <c r="AK4" s="111"/>
      <c r="AL4" s="105"/>
      <c r="AM4" s="105"/>
      <c r="AN4" s="105"/>
      <c r="AO4" s="48"/>
      <c r="AP4" s="118"/>
      <c r="AQ4" s="119"/>
      <c r="AR4" s="120"/>
      <c r="AS4" s="49" t="s">
        <v>142</v>
      </c>
      <c r="AT4" s="178"/>
      <c r="AU4" s="178"/>
      <c r="AV4" s="178"/>
      <c r="AW4" s="178"/>
      <c r="AX4" s="18" t="s">
        <v>143</v>
      </c>
      <c r="AY4" s="171"/>
      <c r="BA4" s="68" t="s">
        <v>110</v>
      </c>
      <c r="BB4" s="100"/>
    </row>
    <row r="5" spans="1:56" ht="9.75" customHeight="1">
      <c r="A5" s="16"/>
      <c r="B5" s="129"/>
      <c r="C5" s="147" t="s">
        <v>55</v>
      </c>
      <c r="D5" s="148"/>
      <c r="E5" s="149"/>
      <c r="F5" s="165" t="s">
        <v>56</v>
      </c>
      <c r="G5" s="166"/>
      <c r="H5" s="166"/>
      <c r="I5" s="166"/>
      <c r="J5" s="166"/>
      <c r="K5" s="166"/>
      <c r="L5" s="166"/>
      <c r="M5" s="166"/>
      <c r="N5" s="166"/>
      <c r="O5" s="47"/>
      <c r="P5" s="154" t="s">
        <v>140</v>
      </c>
      <c r="Q5" s="154"/>
      <c r="R5" s="156" t="s">
        <v>141</v>
      </c>
      <c r="S5" s="145"/>
      <c r="T5" s="153"/>
      <c r="U5" s="153"/>
      <c r="V5" s="47"/>
      <c r="W5" s="165" t="s">
        <v>52</v>
      </c>
      <c r="X5" s="166"/>
      <c r="Y5" s="166"/>
      <c r="Z5" s="166"/>
      <c r="AA5" s="166"/>
      <c r="AB5" s="166"/>
      <c r="AC5" s="166"/>
      <c r="AD5" s="47"/>
      <c r="AE5" s="47"/>
      <c r="AF5" s="47"/>
      <c r="AG5" s="47"/>
      <c r="AH5" s="47"/>
      <c r="AI5" s="47"/>
      <c r="AJ5" s="167" t="s">
        <v>141</v>
      </c>
      <c r="AK5" s="110"/>
      <c r="AL5" s="153"/>
      <c r="AM5" s="153"/>
      <c r="AN5" s="153"/>
      <c r="AO5" s="47"/>
      <c r="AP5" s="165" t="s">
        <v>52</v>
      </c>
      <c r="AQ5" s="166"/>
      <c r="AR5" s="166"/>
      <c r="AS5" s="166"/>
      <c r="AT5" s="47"/>
      <c r="AU5" s="168" t="s">
        <v>141</v>
      </c>
      <c r="AV5" s="153"/>
      <c r="AW5" s="153"/>
      <c r="AX5" s="19"/>
      <c r="AY5" s="171"/>
      <c r="BA5" s="157" t="s">
        <v>111</v>
      </c>
      <c r="BB5" s="158"/>
    </row>
    <row r="6" spans="1:56" ht="6.75" customHeight="1">
      <c r="A6" s="16"/>
      <c r="B6" s="129"/>
      <c r="C6" s="134"/>
      <c r="D6" s="135"/>
      <c r="E6" s="136"/>
      <c r="F6" s="159"/>
      <c r="G6" s="160"/>
      <c r="H6" s="160"/>
      <c r="I6" s="160"/>
      <c r="J6" s="160"/>
      <c r="K6" s="160"/>
      <c r="L6" s="160"/>
      <c r="M6" s="160"/>
      <c r="N6" s="160"/>
      <c r="O6" s="160"/>
      <c r="P6" s="141"/>
      <c r="Q6" s="141"/>
      <c r="R6" s="145"/>
      <c r="S6" s="145"/>
      <c r="T6" s="105"/>
      <c r="U6" s="105"/>
      <c r="V6" s="47"/>
      <c r="W6" s="159"/>
      <c r="X6" s="160"/>
      <c r="Y6" s="160"/>
      <c r="Z6" s="160"/>
      <c r="AA6" s="160"/>
      <c r="AB6" s="160"/>
      <c r="AC6" s="160"/>
      <c r="AD6" s="160"/>
      <c r="AE6" s="160"/>
      <c r="AF6" s="160"/>
      <c r="AG6" s="160"/>
      <c r="AH6" s="160"/>
      <c r="AI6" s="47"/>
      <c r="AJ6" s="110"/>
      <c r="AK6" s="110"/>
      <c r="AL6" s="105"/>
      <c r="AM6" s="105"/>
      <c r="AN6" s="105"/>
      <c r="AO6" s="47"/>
      <c r="AP6" s="159"/>
      <c r="AQ6" s="160"/>
      <c r="AR6" s="160"/>
      <c r="AS6" s="160"/>
      <c r="AT6" s="160"/>
      <c r="AU6" s="169"/>
      <c r="AV6" s="105"/>
      <c r="AW6" s="105"/>
      <c r="AX6" s="19"/>
      <c r="AY6" s="171"/>
      <c r="BA6" s="157"/>
      <c r="BB6" s="158"/>
    </row>
    <row r="7" spans="1:56" ht="15" customHeight="1">
      <c r="A7" s="16"/>
      <c r="B7" s="130"/>
      <c r="C7" s="150"/>
      <c r="D7" s="151"/>
      <c r="E7" s="152"/>
      <c r="F7" s="161"/>
      <c r="G7" s="162"/>
      <c r="H7" s="162"/>
      <c r="I7" s="162"/>
      <c r="J7" s="162"/>
      <c r="K7" s="162"/>
      <c r="L7" s="162"/>
      <c r="M7" s="162"/>
      <c r="N7" s="162"/>
      <c r="O7" s="162"/>
      <c r="P7" s="155"/>
      <c r="Q7" s="155"/>
      <c r="R7" s="146"/>
      <c r="S7" s="146"/>
      <c r="T7" s="163"/>
      <c r="U7" s="163"/>
      <c r="V7" s="20"/>
      <c r="W7" s="161"/>
      <c r="X7" s="162"/>
      <c r="Y7" s="162"/>
      <c r="Z7" s="162"/>
      <c r="AA7" s="162"/>
      <c r="AB7" s="162"/>
      <c r="AC7" s="162"/>
      <c r="AD7" s="162"/>
      <c r="AE7" s="162"/>
      <c r="AF7" s="162"/>
      <c r="AG7" s="162"/>
      <c r="AH7" s="162"/>
      <c r="AI7" s="20"/>
      <c r="AJ7" s="111"/>
      <c r="AK7" s="111"/>
      <c r="AL7" s="163"/>
      <c r="AM7" s="163"/>
      <c r="AN7" s="163"/>
      <c r="AO7" s="20"/>
      <c r="AP7" s="161"/>
      <c r="AQ7" s="162"/>
      <c r="AR7" s="162"/>
      <c r="AS7" s="162"/>
      <c r="AT7" s="162"/>
      <c r="AU7" s="170"/>
      <c r="AV7" s="163"/>
      <c r="AW7" s="163"/>
      <c r="AX7" s="21"/>
      <c r="AY7" s="171"/>
      <c r="BA7" s="164" t="s">
        <v>112</v>
      </c>
      <c r="BB7" s="158"/>
    </row>
    <row r="8" spans="1:56" ht="11.25" customHeight="1">
      <c r="A8" s="16"/>
      <c r="B8" s="179" t="s">
        <v>2</v>
      </c>
      <c r="C8" s="180" t="s">
        <v>50</v>
      </c>
      <c r="D8" s="132"/>
      <c r="E8" s="132"/>
      <c r="F8" s="132"/>
      <c r="G8" s="133"/>
      <c r="H8" s="181" t="s">
        <v>107</v>
      </c>
      <c r="I8" s="182"/>
      <c r="J8" s="182"/>
      <c r="K8" s="182"/>
      <c r="L8" s="182"/>
      <c r="M8" s="182"/>
      <c r="N8" s="182"/>
      <c r="O8" s="185" t="s">
        <v>108</v>
      </c>
      <c r="P8" s="185"/>
      <c r="Q8" s="185"/>
      <c r="R8" s="185"/>
      <c r="S8" s="185"/>
      <c r="T8" s="185"/>
      <c r="U8" s="185"/>
      <c r="V8" s="44"/>
      <c r="W8" s="44"/>
      <c r="X8" s="44"/>
      <c r="Y8" s="44"/>
      <c r="Z8" s="186"/>
      <c r="AA8" s="186"/>
      <c r="AB8" s="186"/>
      <c r="AC8" s="186"/>
      <c r="AD8" s="186"/>
      <c r="AE8" s="186"/>
      <c r="AF8" s="186"/>
      <c r="AG8" s="186"/>
      <c r="AH8" s="186"/>
      <c r="AI8" s="186"/>
      <c r="AJ8" s="186"/>
      <c r="AK8" s="186"/>
      <c r="AL8" s="186"/>
      <c r="AM8" s="186"/>
      <c r="AN8" s="186"/>
      <c r="AO8" s="186"/>
      <c r="AP8" s="186"/>
      <c r="AQ8" s="186"/>
      <c r="AR8" s="186"/>
      <c r="AS8" s="44"/>
      <c r="AT8" s="22"/>
      <c r="AU8" s="188" t="str">
        <f>IFERROR(VLOOKUP(Z8,各参照表!B3:F9,5,FALSE),"")</f>
        <v/>
      </c>
      <c r="AV8" s="189"/>
      <c r="AW8" s="194" t="s">
        <v>43</v>
      </c>
      <c r="AX8" s="197" t="s">
        <v>46</v>
      </c>
      <c r="AY8" s="171"/>
      <c r="BA8" s="164"/>
      <c r="BB8" s="158"/>
    </row>
    <row r="9" spans="1:56" ht="9.75" customHeight="1">
      <c r="A9" s="16"/>
      <c r="B9" s="129"/>
      <c r="C9" s="134"/>
      <c r="D9" s="135"/>
      <c r="E9" s="135"/>
      <c r="F9" s="135"/>
      <c r="G9" s="136"/>
      <c r="H9" s="183"/>
      <c r="I9" s="184"/>
      <c r="J9" s="184"/>
      <c r="K9" s="184"/>
      <c r="L9" s="184"/>
      <c r="M9" s="184"/>
      <c r="N9" s="184"/>
      <c r="O9" s="47"/>
      <c r="P9" s="47"/>
      <c r="Q9" s="47"/>
      <c r="R9" s="47"/>
      <c r="S9" s="47"/>
      <c r="T9" s="47"/>
      <c r="U9" s="47"/>
      <c r="V9" s="47"/>
      <c r="W9" s="47"/>
      <c r="X9" s="47"/>
      <c r="Y9" s="47"/>
      <c r="Z9" s="187"/>
      <c r="AA9" s="187"/>
      <c r="AB9" s="187"/>
      <c r="AC9" s="187"/>
      <c r="AD9" s="187"/>
      <c r="AE9" s="187"/>
      <c r="AF9" s="187"/>
      <c r="AG9" s="187"/>
      <c r="AH9" s="187"/>
      <c r="AI9" s="187"/>
      <c r="AJ9" s="187"/>
      <c r="AK9" s="187"/>
      <c r="AL9" s="187"/>
      <c r="AM9" s="187"/>
      <c r="AN9" s="187"/>
      <c r="AO9" s="187"/>
      <c r="AP9" s="187"/>
      <c r="AQ9" s="187"/>
      <c r="AR9" s="187"/>
      <c r="AS9" s="47"/>
      <c r="AT9" s="23"/>
      <c r="AU9" s="190"/>
      <c r="AV9" s="191"/>
      <c r="AW9" s="195"/>
      <c r="AX9" s="198"/>
      <c r="AY9" s="171"/>
      <c r="BA9" s="200" t="s">
        <v>113</v>
      </c>
      <c r="BB9" s="158"/>
    </row>
    <row r="10" spans="1:56" ht="6" customHeight="1" thickBot="1">
      <c r="A10" s="16"/>
      <c r="B10" s="129"/>
      <c r="C10" s="137"/>
      <c r="D10" s="138"/>
      <c r="E10" s="138"/>
      <c r="F10" s="138"/>
      <c r="G10" s="139"/>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24"/>
      <c r="AU10" s="192"/>
      <c r="AV10" s="193"/>
      <c r="AW10" s="196"/>
      <c r="AX10" s="199"/>
      <c r="AY10" s="171"/>
      <c r="BA10" s="201"/>
      <c r="BB10" s="212"/>
    </row>
    <row r="11" spans="1:56" ht="9.75" customHeight="1">
      <c r="A11" s="16"/>
      <c r="B11" s="129"/>
      <c r="C11" s="213" t="s">
        <v>51</v>
      </c>
      <c r="D11" s="148"/>
      <c r="E11" s="148"/>
      <c r="F11" s="148"/>
      <c r="G11" s="149"/>
      <c r="H11" s="47"/>
      <c r="I11" s="47"/>
      <c r="J11" s="47"/>
      <c r="K11" s="47"/>
      <c r="L11" s="214" t="s">
        <v>118</v>
      </c>
      <c r="M11" s="214"/>
      <c r="N11" s="214"/>
      <c r="O11" s="214"/>
      <c r="P11" s="214"/>
      <c r="Q11" s="47"/>
      <c r="R11" s="47"/>
      <c r="S11" s="47"/>
      <c r="T11" s="47"/>
      <c r="U11" s="47"/>
      <c r="V11" s="47"/>
      <c r="W11" s="214" t="s">
        <v>119</v>
      </c>
      <c r="X11" s="214"/>
      <c r="Y11" s="214"/>
      <c r="Z11" s="214"/>
      <c r="AA11" s="214"/>
      <c r="AB11" s="214"/>
      <c r="AC11" s="214"/>
      <c r="AD11" s="214"/>
      <c r="AE11" s="214"/>
      <c r="AF11" s="214"/>
      <c r="AG11" s="214"/>
      <c r="AH11" s="214"/>
      <c r="AI11" s="214"/>
      <c r="AJ11" s="214"/>
      <c r="AK11" s="47"/>
      <c r="AL11" s="47"/>
      <c r="AM11" s="47"/>
      <c r="AN11" s="47"/>
      <c r="AO11" s="47"/>
      <c r="AP11" s="47"/>
      <c r="AQ11" s="47"/>
      <c r="AR11" s="47"/>
      <c r="AS11" s="47"/>
      <c r="AT11" s="23"/>
      <c r="AU11" s="215" t="str">
        <f>AM12</f>
        <v/>
      </c>
      <c r="AV11" s="216"/>
      <c r="AW11" s="217" t="s">
        <v>43</v>
      </c>
      <c r="AX11" s="220" t="s">
        <v>47</v>
      </c>
      <c r="AY11" s="171"/>
    </row>
    <row r="12" spans="1:56" ht="14.25" customHeight="1">
      <c r="A12" s="16"/>
      <c r="B12" s="129"/>
      <c r="C12" s="134"/>
      <c r="D12" s="135"/>
      <c r="E12" s="135"/>
      <c r="F12" s="135"/>
      <c r="G12" s="136"/>
      <c r="H12" s="47"/>
      <c r="I12" s="221" t="str">
        <f>IF(BB4="","",BB4)</f>
        <v/>
      </c>
      <c r="J12" s="221"/>
      <c r="K12" s="221"/>
      <c r="L12" s="222" t="s">
        <v>43</v>
      </c>
      <c r="M12" s="222"/>
      <c r="N12" s="223" t="str">
        <f>IF(BB4="","",BB4)</f>
        <v/>
      </c>
      <c r="O12" s="223"/>
      <c r="P12" s="50" t="s">
        <v>114</v>
      </c>
      <c r="Q12" s="228" t="str">
        <f>IF(BB4="","",BB4)</f>
        <v/>
      </c>
      <c r="R12" s="228"/>
      <c r="S12" s="228"/>
      <c r="T12" s="222" t="s">
        <v>115</v>
      </c>
      <c r="U12" s="222"/>
      <c r="V12" s="222"/>
      <c r="W12" s="229" t="str">
        <f>IF(BB5="","",BB5)</f>
        <v/>
      </c>
      <c r="X12" s="229"/>
      <c r="Y12" s="229"/>
      <c r="Z12" s="229"/>
      <c r="AA12" s="222" t="s">
        <v>43</v>
      </c>
      <c r="AB12" s="222"/>
      <c r="AC12" s="223" t="str">
        <f>IF(BB5="","",BB5)</f>
        <v/>
      </c>
      <c r="AD12" s="223"/>
      <c r="AE12" s="223"/>
      <c r="AF12" s="50" t="s">
        <v>114</v>
      </c>
      <c r="AG12" s="228" t="str">
        <f>IF(BB5="","",BB5)</f>
        <v/>
      </c>
      <c r="AH12" s="228"/>
      <c r="AI12" s="228"/>
      <c r="AJ12" s="222" t="s">
        <v>117</v>
      </c>
      <c r="AK12" s="222"/>
      <c r="AL12" s="222"/>
      <c r="AM12" s="224" t="str">
        <f>IF(BB5="","",IF(DATEDIF(BB4,BB5,"ym")&gt;5,DATEDIF(BB4,BB5,"Y")+1,DATEDIF(BB4,BB5,"Y")))</f>
        <v/>
      </c>
      <c r="AN12" s="224"/>
      <c r="AO12" s="224"/>
      <c r="AP12" s="51" t="s">
        <v>43</v>
      </c>
      <c r="AQ12" s="225" t="s">
        <v>116</v>
      </c>
      <c r="AR12" s="226"/>
      <c r="AS12" s="226"/>
      <c r="AT12" s="227"/>
      <c r="AU12" s="190"/>
      <c r="AV12" s="191"/>
      <c r="AW12" s="218"/>
      <c r="AX12" s="198"/>
      <c r="AY12" s="171"/>
    </row>
    <row r="13" spans="1:56" ht="5.25" customHeight="1">
      <c r="A13" s="16"/>
      <c r="B13" s="129"/>
      <c r="C13" s="137"/>
      <c r="D13" s="138"/>
      <c r="E13" s="138"/>
      <c r="F13" s="138"/>
      <c r="G13" s="139"/>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23"/>
      <c r="AU13" s="192"/>
      <c r="AV13" s="193"/>
      <c r="AW13" s="219"/>
      <c r="AX13" s="199"/>
      <c r="AY13" s="171"/>
    </row>
    <row r="14" spans="1:56" ht="22.5" customHeight="1">
      <c r="A14" s="16"/>
      <c r="B14" s="129"/>
      <c r="C14" s="147" t="s">
        <v>36</v>
      </c>
      <c r="D14" s="148"/>
      <c r="E14" s="148"/>
      <c r="F14" s="148"/>
      <c r="G14" s="148"/>
      <c r="H14" s="148"/>
      <c r="I14" s="148"/>
      <c r="J14" s="148"/>
      <c r="K14" s="148"/>
      <c r="L14" s="149"/>
      <c r="M14" s="202" t="s">
        <v>37</v>
      </c>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4"/>
      <c r="AU14" s="205"/>
      <c r="AV14" s="206"/>
      <c r="AW14" s="25" t="s">
        <v>39</v>
      </c>
      <c r="AX14" s="26" t="s">
        <v>48</v>
      </c>
      <c r="AY14" s="171"/>
      <c r="BA14" s="54" t="s">
        <v>146</v>
      </c>
      <c r="BB14" s="55" t="str">
        <f>IFERROR(IF(AND(AL2="",AL4="",T2/T4=1),"OK",IF(T2/T4+AL2/AL4=1,"OK","No")),"No")</f>
        <v>No</v>
      </c>
    </row>
    <row r="15" spans="1:56" ht="23.25" customHeight="1">
      <c r="A15" s="16"/>
      <c r="B15" s="130"/>
      <c r="C15" s="150"/>
      <c r="D15" s="151"/>
      <c r="E15" s="151"/>
      <c r="F15" s="151"/>
      <c r="G15" s="151"/>
      <c r="H15" s="151"/>
      <c r="I15" s="151"/>
      <c r="J15" s="151"/>
      <c r="K15" s="151"/>
      <c r="L15" s="152"/>
      <c r="M15" s="207" t="s">
        <v>38</v>
      </c>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9"/>
      <c r="AU15" s="210"/>
      <c r="AV15" s="211"/>
      <c r="AW15" s="27" t="s">
        <v>39</v>
      </c>
      <c r="AX15" s="43" t="s">
        <v>49</v>
      </c>
      <c r="AY15" s="171"/>
      <c r="BA15" s="360" t="s">
        <v>147</v>
      </c>
      <c r="BB15" s="360"/>
      <c r="BC15" s="360"/>
    </row>
    <row r="16" spans="1:56" ht="12" customHeight="1">
      <c r="A16" s="16"/>
      <c r="B16" s="128" t="s">
        <v>4</v>
      </c>
      <c r="C16" s="230" t="s">
        <v>120</v>
      </c>
      <c r="D16" s="113"/>
      <c r="E16" s="113"/>
      <c r="F16" s="113"/>
      <c r="G16" s="113"/>
      <c r="H16" s="113"/>
      <c r="I16" s="113"/>
      <c r="J16" s="113"/>
      <c r="K16" s="113"/>
      <c r="L16" s="113"/>
      <c r="M16" s="113"/>
      <c r="N16" s="113"/>
      <c r="O16" s="113"/>
      <c r="P16" s="113"/>
      <c r="Q16" s="113"/>
      <c r="R16" s="113"/>
      <c r="S16" s="113"/>
      <c r="T16" s="113"/>
      <c r="U16" s="113"/>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231" t="s">
        <v>41</v>
      </c>
      <c r="AV16" s="232"/>
      <c r="AW16" s="233"/>
      <c r="AX16" s="197" t="s">
        <v>34</v>
      </c>
    </row>
    <row r="17" spans="1:50" ht="3.75" customHeight="1">
      <c r="A17" s="16"/>
      <c r="B17" s="129"/>
      <c r="C17" s="115"/>
      <c r="D17" s="116"/>
      <c r="E17" s="116"/>
      <c r="F17" s="116"/>
      <c r="G17" s="116"/>
      <c r="H17" s="116"/>
      <c r="I17" s="116"/>
      <c r="J17" s="116"/>
      <c r="K17" s="116"/>
      <c r="L17" s="116"/>
      <c r="M17" s="116"/>
      <c r="N17" s="116"/>
      <c r="O17" s="116"/>
      <c r="P17" s="116"/>
      <c r="Q17" s="116"/>
      <c r="R17" s="116"/>
      <c r="S17" s="116"/>
      <c r="T17" s="116"/>
      <c r="U17" s="116"/>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234" t="str">
        <f>AM23</f>
        <v/>
      </c>
      <c r="AV17" s="235"/>
      <c r="AW17" s="238" t="s">
        <v>43</v>
      </c>
      <c r="AX17" s="198"/>
    </row>
    <row r="18" spans="1:50" ht="13.5" customHeight="1">
      <c r="A18" s="16"/>
      <c r="B18" s="129"/>
      <c r="C18" s="47"/>
      <c r="D18" s="240" t="s">
        <v>119</v>
      </c>
      <c r="E18" s="240"/>
      <c r="F18" s="240"/>
      <c r="G18" s="240"/>
      <c r="H18" s="240"/>
      <c r="I18" s="240"/>
      <c r="J18" s="240"/>
      <c r="K18" s="240"/>
      <c r="L18" s="240"/>
      <c r="M18" s="240"/>
      <c r="N18" s="240"/>
      <c r="O18" s="47"/>
      <c r="P18" s="47"/>
      <c r="Q18" s="47"/>
      <c r="R18" s="47"/>
      <c r="S18" s="47"/>
      <c r="T18" s="47"/>
      <c r="U18" s="240" t="s">
        <v>137</v>
      </c>
      <c r="V18" s="240"/>
      <c r="W18" s="240"/>
      <c r="X18" s="240"/>
      <c r="Y18" s="240"/>
      <c r="Z18" s="240"/>
      <c r="AA18" s="47"/>
      <c r="AB18" s="47"/>
      <c r="AC18" s="47"/>
      <c r="AD18" s="47"/>
      <c r="AE18" s="47"/>
      <c r="AF18" s="47"/>
      <c r="AG18" s="47"/>
      <c r="AH18" s="47"/>
      <c r="AI18" s="241" t="s">
        <v>136</v>
      </c>
      <c r="AJ18" s="241"/>
      <c r="AK18" s="47"/>
      <c r="AL18" s="47"/>
      <c r="AM18" s="47"/>
      <c r="AN18" s="47"/>
      <c r="AO18" s="47"/>
      <c r="AP18" s="47"/>
      <c r="AQ18" s="47"/>
      <c r="AR18" s="47"/>
      <c r="AS18" s="47"/>
      <c r="AT18" s="47"/>
      <c r="AU18" s="234"/>
      <c r="AV18" s="235"/>
      <c r="AW18" s="238"/>
      <c r="AX18" s="198"/>
    </row>
    <row r="19" spans="1:50" ht="13.5" customHeight="1">
      <c r="A19" s="16"/>
      <c r="B19" s="129"/>
      <c r="C19" s="47"/>
      <c r="D19" s="229" t="str">
        <f>IF(OR(BB5="",BB7=""),"",BB5)</f>
        <v/>
      </c>
      <c r="E19" s="229"/>
      <c r="F19" s="222" t="s">
        <v>43</v>
      </c>
      <c r="G19" s="222"/>
      <c r="H19" s="223" t="str">
        <f>IF(OR(BB5="",BB7=""),"",BB5)</f>
        <v/>
      </c>
      <c r="I19" s="223"/>
      <c r="J19" s="222" t="s">
        <v>123</v>
      </c>
      <c r="K19" s="222"/>
      <c r="L19" s="228" t="str">
        <f>IF(OR(BB5="",BB7=""),"",BB5)</f>
        <v/>
      </c>
      <c r="M19" s="228"/>
      <c r="N19" s="228"/>
      <c r="O19" s="222" t="s">
        <v>134</v>
      </c>
      <c r="P19" s="222"/>
      <c r="Q19" s="222"/>
      <c r="R19" s="222"/>
      <c r="S19" s="222"/>
      <c r="T19" s="229" t="str">
        <f>IF(BB7="","",BB7)</f>
        <v/>
      </c>
      <c r="U19" s="229"/>
      <c r="V19" s="50" t="s">
        <v>43</v>
      </c>
      <c r="W19" s="223" t="str">
        <f>IF(BB7="","",BB7)</f>
        <v/>
      </c>
      <c r="X19" s="223"/>
      <c r="Y19" s="222" t="s">
        <v>123</v>
      </c>
      <c r="Z19" s="222"/>
      <c r="AA19" s="228" t="str">
        <f>IF(BB7="","",BB7)</f>
        <v/>
      </c>
      <c r="AB19" s="228"/>
      <c r="AC19" s="228"/>
      <c r="AD19" s="250" t="s">
        <v>135</v>
      </c>
      <c r="AE19" s="250"/>
      <c r="AF19" s="250"/>
      <c r="AG19" s="250"/>
      <c r="AH19" s="250"/>
      <c r="AI19" s="224" t="str">
        <f>IF(BB7="","",IF(DATEDIF(BB5,BB7,"ym")&gt;5,DATEDIF(BB5,BB7,"Y")+1,DATEDIF(BB5,BB7,"Y")))</f>
        <v/>
      </c>
      <c r="AJ19" s="224"/>
      <c r="AK19" s="222" t="s">
        <v>43</v>
      </c>
      <c r="AL19" s="222"/>
      <c r="AM19" s="242" t="s">
        <v>116</v>
      </c>
      <c r="AN19" s="243"/>
      <c r="AO19" s="243"/>
      <c r="AP19" s="243"/>
      <c r="AQ19" s="243"/>
      <c r="AR19" s="243"/>
      <c r="AS19" s="47"/>
      <c r="AT19" s="47"/>
      <c r="AU19" s="234"/>
      <c r="AV19" s="235"/>
      <c r="AW19" s="238"/>
      <c r="AX19" s="198"/>
    </row>
    <row r="20" spans="1:50" ht="3" customHeight="1">
      <c r="A20" s="16"/>
      <c r="B20" s="129"/>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236"/>
      <c r="AV20" s="237"/>
      <c r="AW20" s="239"/>
      <c r="AX20" s="199"/>
    </row>
    <row r="21" spans="1:50" ht="12.75" customHeight="1">
      <c r="A21" s="16"/>
      <c r="B21" s="129"/>
      <c r="C21" s="115" t="s">
        <v>121</v>
      </c>
      <c r="D21" s="116"/>
      <c r="E21" s="116"/>
      <c r="F21" s="116"/>
      <c r="G21" s="116"/>
      <c r="H21" s="116"/>
      <c r="I21" s="116"/>
      <c r="J21" s="116"/>
      <c r="K21" s="116"/>
      <c r="L21" s="116"/>
      <c r="M21" s="116"/>
      <c r="N21" s="116"/>
      <c r="O21" s="116"/>
      <c r="P21" s="116"/>
      <c r="Q21" s="116"/>
      <c r="R21" s="116"/>
      <c r="S21" s="116"/>
      <c r="T21" s="116"/>
      <c r="U21" s="47"/>
      <c r="V21" s="47"/>
      <c r="W21" s="47"/>
      <c r="X21" s="47"/>
      <c r="Y21" s="47"/>
      <c r="Z21" s="47"/>
      <c r="AA21" s="240" t="s">
        <v>129</v>
      </c>
      <c r="AB21" s="240"/>
      <c r="AC21" s="240"/>
      <c r="AD21" s="240"/>
      <c r="AE21" s="240"/>
      <c r="AF21" s="240"/>
      <c r="AG21" s="240"/>
      <c r="AH21" s="47"/>
      <c r="AI21" s="47"/>
      <c r="AJ21" s="47"/>
      <c r="AK21" s="47"/>
      <c r="AL21" s="47"/>
      <c r="AM21" s="47"/>
      <c r="AN21" s="47"/>
      <c r="AO21" s="47"/>
      <c r="AP21" s="47"/>
      <c r="AQ21" s="47"/>
      <c r="AR21" s="47"/>
      <c r="AS21" s="47"/>
      <c r="AT21" s="23"/>
      <c r="AU21" s="244" t="s">
        <v>42</v>
      </c>
      <c r="AV21" s="245"/>
      <c r="AW21" s="246"/>
      <c r="AX21" s="220" t="s">
        <v>35</v>
      </c>
    </row>
    <row r="22" spans="1:50" ht="14.25" customHeight="1">
      <c r="A22" s="16"/>
      <c r="B22" s="129"/>
      <c r="C22" s="47"/>
      <c r="D22" s="240" t="s">
        <v>128</v>
      </c>
      <c r="E22" s="240"/>
      <c r="F22" s="240"/>
      <c r="G22" s="240"/>
      <c r="H22" s="240"/>
      <c r="I22" s="240"/>
      <c r="J22" s="240"/>
      <c r="K22" s="240"/>
      <c r="L22" s="240"/>
      <c r="M22" s="240"/>
      <c r="N22" s="240"/>
      <c r="O22" s="240"/>
      <c r="P22" s="240"/>
      <c r="Q22" s="240"/>
      <c r="R22" s="240"/>
      <c r="S22" s="240"/>
      <c r="T22" s="240"/>
      <c r="U22" s="240"/>
      <c r="V22" s="240"/>
      <c r="W22" s="47"/>
      <c r="X22" s="47"/>
      <c r="Y22" s="47"/>
      <c r="Z22" s="47"/>
      <c r="AA22" s="248" t="s">
        <v>130</v>
      </c>
      <c r="AB22" s="248"/>
      <c r="AC22" s="248"/>
      <c r="AD22" s="248"/>
      <c r="AE22" s="248"/>
      <c r="AF22" s="248"/>
      <c r="AG22" s="248"/>
      <c r="AH22" s="248"/>
      <c r="AI22" s="47"/>
      <c r="AJ22" s="28" t="s">
        <v>131</v>
      </c>
      <c r="AK22" s="47"/>
      <c r="AL22" s="242" t="s">
        <v>133</v>
      </c>
      <c r="AM22" s="243"/>
      <c r="AN22" s="243"/>
      <c r="AO22" s="243"/>
      <c r="AP22" s="243"/>
      <c r="AQ22" s="243"/>
      <c r="AR22" s="243"/>
      <c r="AS22" s="47"/>
      <c r="AT22" s="47"/>
      <c r="AU22" s="249" t="s">
        <v>44</v>
      </c>
      <c r="AV22" s="226"/>
      <c r="AW22" s="227"/>
      <c r="AX22" s="198"/>
    </row>
    <row r="23" spans="1:50">
      <c r="A23" s="16"/>
      <c r="B23" s="129"/>
      <c r="C23" s="47"/>
      <c r="D23" s="52" t="str">
        <f>IF(OR(BB5="",BB9=""),"",DATEDIF(BB9,BB5,"Y"))</f>
        <v/>
      </c>
      <c r="E23" s="222" t="s">
        <v>122</v>
      </c>
      <c r="F23" s="222"/>
      <c r="G23" s="222"/>
      <c r="H23" s="222"/>
      <c r="I23" s="222"/>
      <c r="J23" s="222"/>
      <c r="K23" s="229" t="str">
        <f>IF(BB9="","",BB9)</f>
        <v/>
      </c>
      <c r="L23" s="229"/>
      <c r="M23" s="229"/>
      <c r="N23" s="229"/>
      <c r="O23" s="50" t="s">
        <v>43</v>
      </c>
      <c r="P23" s="223" t="str">
        <f>IF(BB9="","",BB9)</f>
        <v/>
      </c>
      <c r="Q23" s="223"/>
      <c r="R23" s="223"/>
      <c r="S23" s="50" t="s">
        <v>123</v>
      </c>
      <c r="T23" s="53" t="str">
        <f>IF(BB9="","",BB9)</f>
        <v/>
      </c>
      <c r="U23" s="222" t="s">
        <v>124</v>
      </c>
      <c r="V23" s="222"/>
      <c r="W23" s="222"/>
      <c r="X23" s="257"/>
      <c r="Y23" s="257"/>
      <c r="Z23" s="257"/>
      <c r="AA23" s="258" t="s">
        <v>127</v>
      </c>
      <c r="AB23" s="258"/>
      <c r="AC23" s="258"/>
      <c r="AD23" s="258"/>
      <c r="AE23" s="224" t="str">
        <f>IF(OR(D23="",X23=""),"",IF(X23="男",VLOOKUP(D23,各参照表!B13:D109,2,FALSE),VLOOKUP(D23,各参照表!B13:D109,3,FALSE)))</f>
        <v/>
      </c>
      <c r="AF23" s="224"/>
      <c r="AG23" s="222" t="s">
        <v>43</v>
      </c>
      <c r="AH23" s="222"/>
      <c r="AI23" s="47"/>
      <c r="AJ23" s="47"/>
      <c r="AK23" s="47"/>
      <c r="AL23" s="47"/>
      <c r="AM23" s="224" t="str">
        <f>IF(AE23="","",IF(AI19="",AE23,IF(AI19&lt;AE23,AI19,AE23)))</f>
        <v/>
      </c>
      <c r="AN23" s="224"/>
      <c r="AO23" s="250" t="s">
        <v>132</v>
      </c>
      <c r="AP23" s="250"/>
      <c r="AQ23" s="47"/>
      <c r="AR23" s="47"/>
      <c r="AS23" s="47"/>
      <c r="AT23" s="47"/>
      <c r="AU23" s="251" t="s">
        <v>45</v>
      </c>
      <c r="AV23" s="253" t="str">
        <f>IFERROR(IF(AU17="","",VLOOKUP(AU17,各参照表!B113:C182,2,FALSE)),"")</f>
        <v/>
      </c>
      <c r="AW23" s="254"/>
      <c r="AX23" s="198"/>
    </row>
    <row r="24" spans="1:50" ht="7.5" customHeight="1">
      <c r="A24" s="16"/>
      <c r="B24" s="13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52"/>
      <c r="AV24" s="255"/>
      <c r="AW24" s="256"/>
      <c r="AX24" s="247"/>
    </row>
    <row r="25" spans="1:50" ht="21.75" customHeight="1">
      <c r="A25" s="16"/>
      <c r="B25" s="179" t="s">
        <v>3</v>
      </c>
      <c r="C25" s="131" t="s">
        <v>18</v>
      </c>
      <c r="D25" s="132"/>
      <c r="E25" s="133"/>
      <c r="F25" s="272" t="s">
        <v>85</v>
      </c>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4"/>
      <c r="AT25" s="275"/>
      <c r="AU25" s="276"/>
      <c r="AV25" s="276"/>
      <c r="AW25" s="45" t="s">
        <v>26</v>
      </c>
      <c r="AX25" s="29" t="s">
        <v>23</v>
      </c>
    </row>
    <row r="26" spans="1:50" ht="21" customHeight="1">
      <c r="A26" s="16"/>
      <c r="B26" s="129"/>
      <c r="C26" s="134"/>
      <c r="D26" s="135"/>
      <c r="E26" s="136"/>
      <c r="F26" s="202" t="s">
        <v>84</v>
      </c>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4"/>
      <c r="AT26" s="277"/>
      <c r="AU26" s="278"/>
      <c r="AV26" s="278"/>
      <c r="AW26" s="30" t="s">
        <v>26</v>
      </c>
      <c r="AX26" s="31" t="s">
        <v>24</v>
      </c>
    </row>
    <row r="27" spans="1:50" ht="10.5" customHeight="1">
      <c r="A27" s="16"/>
      <c r="B27" s="129"/>
      <c r="C27" s="134"/>
      <c r="D27" s="135"/>
      <c r="E27" s="136"/>
      <c r="F27" s="279" t="s">
        <v>83</v>
      </c>
      <c r="G27" s="280"/>
      <c r="H27" s="280"/>
      <c r="I27" s="280"/>
      <c r="J27" s="280"/>
      <c r="K27" s="280"/>
      <c r="L27" s="280"/>
      <c r="M27" s="280"/>
      <c r="N27" s="47"/>
      <c r="O27" s="47"/>
      <c r="P27" s="47"/>
      <c r="Q27" s="47"/>
      <c r="R27" s="47"/>
      <c r="S27" s="47"/>
      <c r="T27" s="47"/>
      <c r="U27" s="47"/>
      <c r="V27" s="47"/>
      <c r="W27" s="285" t="s">
        <v>90</v>
      </c>
      <c r="X27" s="285"/>
      <c r="Y27" s="285"/>
      <c r="Z27" s="285"/>
      <c r="AA27" s="285"/>
      <c r="AB27" s="285"/>
      <c r="AC27" s="285"/>
      <c r="AD27" s="285"/>
      <c r="AE27" s="285"/>
      <c r="AF27" s="47"/>
      <c r="AG27" s="47"/>
      <c r="AH27" s="47"/>
      <c r="AI27" s="47"/>
      <c r="AJ27" s="47"/>
      <c r="AK27" s="47"/>
      <c r="AL27" s="47"/>
      <c r="AM27" s="286" t="s">
        <v>82</v>
      </c>
      <c r="AN27" s="286"/>
      <c r="AO27" s="286"/>
      <c r="AP27" s="286"/>
      <c r="AQ27" s="286"/>
      <c r="AR27" s="47"/>
      <c r="AS27" s="47"/>
      <c r="AT27" s="287">
        <f>IFERROR(ROUNDDOWN(V28*AM28/AM29,0),0)</f>
        <v>0</v>
      </c>
      <c r="AU27" s="288"/>
      <c r="AV27" s="288"/>
      <c r="AW27" s="259" t="s">
        <v>26</v>
      </c>
      <c r="AX27" s="220" t="s">
        <v>25</v>
      </c>
    </row>
    <row r="28" spans="1:50" ht="11.25" customHeight="1">
      <c r="A28" s="16"/>
      <c r="B28" s="129"/>
      <c r="C28" s="134"/>
      <c r="D28" s="135"/>
      <c r="E28" s="136"/>
      <c r="F28" s="281"/>
      <c r="G28" s="282"/>
      <c r="H28" s="282"/>
      <c r="I28" s="282"/>
      <c r="J28" s="282"/>
      <c r="K28" s="282"/>
      <c r="L28" s="282"/>
      <c r="M28" s="282"/>
      <c r="N28" s="47"/>
      <c r="O28" s="47"/>
      <c r="P28" s="47"/>
      <c r="Q28" s="47"/>
      <c r="R28" s="47"/>
      <c r="S28" s="47"/>
      <c r="T28" s="47"/>
      <c r="U28" s="47"/>
      <c r="V28" s="260" t="str">
        <f>IF(AT26="","",AT26)</f>
        <v/>
      </c>
      <c r="W28" s="260"/>
      <c r="X28" s="260"/>
      <c r="Y28" s="260"/>
      <c r="Z28" s="260"/>
      <c r="AA28" s="260"/>
      <c r="AB28" s="260"/>
      <c r="AC28" s="260"/>
      <c r="AD28" s="260"/>
      <c r="AE28" s="260"/>
      <c r="AF28" s="260"/>
      <c r="AG28" s="262" t="s">
        <v>86</v>
      </c>
      <c r="AH28" s="262"/>
      <c r="AI28" s="263" t="s">
        <v>66</v>
      </c>
      <c r="AJ28" s="263"/>
      <c r="AK28" s="263"/>
      <c r="AL28" s="263"/>
      <c r="AM28" s="264" t="str">
        <f>IF(T2="","",T2)</f>
        <v/>
      </c>
      <c r="AN28" s="264"/>
      <c r="AO28" s="264"/>
      <c r="AP28" s="264"/>
      <c r="AQ28" s="264"/>
      <c r="AR28" s="47"/>
      <c r="AS28" s="47"/>
      <c r="AT28" s="289"/>
      <c r="AU28" s="260"/>
      <c r="AV28" s="260"/>
      <c r="AW28" s="195"/>
      <c r="AX28" s="198"/>
    </row>
    <row r="29" spans="1:50" ht="11.25" customHeight="1">
      <c r="A29" s="16"/>
      <c r="B29" s="129"/>
      <c r="C29" s="134"/>
      <c r="D29" s="135"/>
      <c r="E29" s="136"/>
      <c r="F29" s="281"/>
      <c r="G29" s="282"/>
      <c r="H29" s="282"/>
      <c r="I29" s="282"/>
      <c r="J29" s="282"/>
      <c r="K29" s="282"/>
      <c r="L29" s="282"/>
      <c r="M29" s="282"/>
      <c r="N29" s="47"/>
      <c r="O29" s="47"/>
      <c r="P29" s="47"/>
      <c r="Q29" s="47"/>
      <c r="R29" s="47"/>
      <c r="S29" s="47"/>
      <c r="T29" s="47"/>
      <c r="U29" s="47"/>
      <c r="V29" s="261"/>
      <c r="W29" s="261"/>
      <c r="X29" s="261"/>
      <c r="Y29" s="261"/>
      <c r="Z29" s="261"/>
      <c r="AA29" s="261"/>
      <c r="AB29" s="261"/>
      <c r="AC29" s="261"/>
      <c r="AD29" s="261"/>
      <c r="AE29" s="261"/>
      <c r="AF29" s="261"/>
      <c r="AG29" s="262"/>
      <c r="AH29" s="262"/>
      <c r="AI29" s="263"/>
      <c r="AJ29" s="263"/>
      <c r="AK29" s="263"/>
      <c r="AL29" s="263"/>
      <c r="AM29" s="265" t="str">
        <f>IF(T4="","",T4)</f>
        <v/>
      </c>
      <c r="AN29" s="265"/>
      <c r="AO29" s="265"/>
      <c r="AP29" s="265"/>
      <c r="AQ29" s="265"/>
      <c r="AR29" s="47"/>
      <c r="AS29" s="47"/>
      <c r="AT29" s="266" t="s">
        <v>32</v>
      </c>
      <c r="AU29" s="267"/>
      <c r="AV29" s="267"/>
      <c r="AW29" s="268"/>
      <c r="AX29" s="198"/>
    </row>
    <row r="30" spans="1:50" ht="5.25" customHeight="1">
      <c r="A30" s="16"/>
      <c r="B30" s="129"/>
      <c r="C30" s="137"/>
      <c r="D30" s="138"/>
      <c r="E30" s="139"/>
      <c r="F30" s="283"/>
      <c r="G30" s="284"/>
      <c r="H30" s="284"/>
      <c r="I30" s="284"/>
      <c r="J30" s="284"/>
      <c r="K30" s="284"/>
      <c r="L30" s="284"/>
      <c r="M30" s="284"/>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269"/>
      <c r="AU30" s="270"/>
      <c r="AV30" s="270"/>
      <c r="AW30" s="271"/>
      <c r="AX30" s="199"/>
    </row>
    <row r="31" spans="1:50" ht="21.75" customHeight="1">
      <c r="A31" s="16"/>
      <c r="B31" s="129"/>
      <c r="C31" s="147" t="s">
        <v>19</v>
      </c>
      <c r="D31" s="148"/>
      <c r="E31" s="149"/>
      <c r="F31" s="290" t="s">
        <v>40</v>
      </c>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2"/>
      <c r="AT31" s="277"/>
      <c r="AU31" s="278"/>
      <c r="AV31" s="278"/>
      <c r="AW31" s="30" t="s">
        <v>26</v>
      </c>
      <c r="AX31" s="32" t="s">
        <v>20</v>
      </c>
    </row>
    <row r="32" spans="1:50" ht="21" customHeight="1">
      <c r="A32" s="16"/>
      <c r="B32" s="129"/>
      <c r="C32" s="134"/>
      <c r="D32" s="135"/>
      <c r="E32" s="136"/>
      <c r="F32" s="202" t="s">
        <v>84</v>
      </c>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4"/>
      <c r="AT32" s="277"/>
      <c r="AU32" s="278"/>
      <c r="AV32" s="278"/>
      <c r="AW32" s="30" t="s">
        <v>26</v>
      </c>
      <c r="AX32" s="31" t="s">
        <v>21</v>
      </c>
    </row>
    <row r="33" spans="1:57" ht="10.5" customHeight="1">
      <c r="A33" s="16"/>
      <c r="B33" s="129"/>
      <c r="C33" s="134"/>
      <c r="D33" s="135"/>
      <c r="E33" s="136"/>
      <c r="F33" s="279" t="s">
        <v>83</v>
      </c>
      <c r="G33" s="280"/>
      <c r="H33" s="280"/>
      <c r="I33" s="280"/>
      <c r="J33" s="280"/>
      <c r="K33" s="280"/>
      <c r="L33" s="280"/>
      <c r="M33" s="280"/>
      <c r="N33" s="47"/>
      <c r="O33" s="47"/>
      <c r="P33" s="47"/>
      <c r="Q33" s="47"/>
      <c r="R33" s="47"/>
      <c r="S33" s="47"/>
      <c r="T33" s="47"/>
      <c r="U33" s="47"/>
      <c r="V33" s="47"/>
      <c r="W33" s="285" t="s">
        <v>89</v>
      </c>
      <c r="X33" s="285"/>
      <c r="Y33" s="285"/>
      <c r="Z33" s="285"/>
      <c r="AA33" s="285"/>
      <c r="AB33" s="285"/>
      <c r="AC33" s="285"/>
      <c r="AD33" s="285"/>
      <c r="AE33" s="285"/>
      <c r="AF33" s="47"/>
      <c r="AG33" s="47"/>
      <c r="AH33" s="47"/>
      <c r="AI33" s="47"/>
      <c r="AJ33" s="47"/>
      <c r="AK33" s="47"/>
      <c r="AL33" s="47"/>
      <c r="AM33" s="286" t="s">
        <v>88</v>
      </c>
      <c r="AN33" s="286"/>
      <c r="AO33" s="286"/>
      <c r="AP33" s="286"/>
      <c r="AQ33" s="286"/>
      <c r="AR33" s="47"/>
      <c r="AS33" s="47"/>
      <c r="AT33" s="287">
        <f>IFERROR(ROUNDDOWN(V34*AM34/AM35,0),0)</f>
        <v>0</v>
      </c>
      <c r="AU33" s="288"/>
      <c r="AV33" s="288"/>
      <c r="AW33" s="259" t="s">
        <v>26</v>
      </c>
      <c r="AX33" s="220" t="s">
        <v>22</v>
      </c>
    </row>
    <row r="34" spans="1:57" ht="11.25" customHeight="1">
      <c r="A34" s="16"/>
      <c r="B34" s="129"/>
      <c r="C34" s="134"/>
      <c r="D34" s="135"/>
      <c r="E34" s="136"/>
      <c r="F34" s="281"/>
      <c r="G34" s="282"/>
      <c r="H34" s="282"/>
      <c r="I34" s="282"/>
      <c r="J34" s="282"/>
      <c r="K34" s="282"/>
      <c r="L34" s="282"/>
      <c r="M34" s="282"/>
      <c r="N34" s="47"/>
      <c r="O34" s="47"/>
      <c r="P34" s="47"/>
      <c r="Q34" s="47"/>
      <c r="R34" s="47"/>
      <c r="S34" s="47"/>
      <c r="T34" s="47"/>
      <c r="U34" s="47"/>
      <c r="V34" s="260" t="str">
        <f>IF(AT32="","",AT32)</f>
        <v/>
      </c>
      <c r="W34" s="260"/>
      <c r="X34" s="260"/>
      <c r="Y34" s="260"/>
      <c r="Z34" s="260"/>
      <c r="AA34" s="260"/>
      <c r="AB34" s="260"/>
      <c r="AC34" s="260"/>
      <c r="AD34" s="260"/>
      <c r="AE34" s="260"/>
      <c r="AF34" s="260"/>
      <c r="AG34" s="262" t="s">
        <v>86</v>
      </c>
      <c r="AH34" s="262"/>
      <c r="AI34" s="263" t="s">
        <v>66</v>
      </c>
      <c r="AJ34" s="263"/>
      <c r="AK34" s="263"/>
      <c r="AL34" s="263"/>
      <c r="AM34" s="264" t="str">
        <f>IF(T5="","",T5)</f>
        <v/>
      </c>
      <c r="AN34" s="264"/>
      <c r="AO34" s="264"/>
      <c r="AP34" s="264"/>
      <c r="AQ34" s="264"/>
      <c r="AR34" s="47"/>
      <c r="AS34" s="47"/>
      <c r="AT34" s="289"/>
      <c r="AU34" s="260"/>
      <c r="AV34" s="260"/>
      <c r="AW34" s="195"/>
      <c r="AX34" s="198"/>
    </row>
    <row r="35" spans="1:57" ht="11.25" customHeight="1">
      <c r="A35" s="16"/>
      <c r="B35" s="129"/>
      <c r="C35" s="134"/>
      <c r="D35" s="135"/>
      <c r="E35" s="136"/>
      <c r="F35" s="281"/>
      <c r="G35" s="282"/>
      <c r="H35" s="282"/>
      <c r="I35" s="282"/>
      <c r="J35" s="282"/>
      <c r="K35" s="282"/>
      <c r="L35" s="282"/>
      <c r="M35" s="282"/>
      <c r="N35" s="47"/>
      <c r="O35" s="47"/>
      <c r="P35" s="47"/>
      <c r="Q35" s="47"/>
      <c r="R35" s="47"/>
      <c r="S35" s="47"/>
      <c r="T35" s="47"/>
      <c r="U35" s="47"/>
      <c r="V35" s="261"/>
      <c r="W35" s="261"/>
      <c r="X35" s="261"/>
      <c r="Y35" s="261"/>
      <c r="Z35" s="261"/>
      <c r="AA35" s="261"/>
      <c r="AB35" s="261"/>
      <c r="AC35" s="261"/>
      <c r="AD35" s="261"/>
      <c r="AE35" s="261"/>
      <c r="AF35" s="261"/>
      <c r="AG35" s="262"/>
      <c r="AH35" s="262"/>
      <c r="AI35" s="263"/>
      <c r="AJ35" s="263"/>
      <c r="AK35" s="263"/>
      <c r="AL35" s="263"/>
      <c r="AM35" s="265" t="str">
        <f>IF(T7="","",T7)</f>
        <v/>
      </c>
      <c r="AN35" s="265"/>
      <c r="AO35" s="265"/>
      <c r="AP35" s="265"/>
      <c r="AQ35" s="265"/>
      <c r="AR35" s="47"/>
      <c r="AS35" s="47"/>
      <c r="AT35" s="266" t="s">
        <v>33</v>
      </c>
      <c r="AU35" s="267"/>
      <c r="AV35" s="267"/>
      <c r="AW35" s="268"/>
      <c r="AX35" s="198"/>
    </row>
    <row r="36" spans="1:57" ht="5.25" customHeight="1">
      <c r="A36" s="16"/>
      <c r="B36" s="130"/>
      <c r="C36" s="150"/>
      <c r="D36" s="151"/>
      <c r="E36" s="152"/>
      <c r="F36" s="293"/>
      <c r="G36" s="294"/>
      <c r="H36" s="294"/>
      <c r="I36" s="294"/>
      <c r="J36" s="294"/>
      <c r="K36" s="294"/>
      <c r="L36" s="294"/>
      <c r="M36" s="294"/>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46"/>
      <c r="AN36" s="46"/>
      <c r="AO36" s="46"/>
      <c r="AP36" s="46"/>
      <c r="AQ36" s="46"/>
      <c r="AR36" s="20"/>
      <c r="AS36" s="20"/>
      <c r="AT36" s="295"/>
      <c r="AU36" s="296"/>
      <c r="AV36" s="296"/>
      <c r="AW36" s="297"/>
      <c r="AX36" s="247"/>
    </row>
    <row r="37" spans="1:57" ht="18" customHeight="1">
      <c r="A37" s="16"/>
      <c r="B37" s="304" t="s">
        <v>7</v>
      </c>
      <c r="C37" s="304"/>
      <c r="D37" s="304"/>
      <c r="E37" s="304"/>
      <c r="F37" s="304"/>
      <c r="G37" s="304"/>
      <c r="H37" s="304"/>
      <c r="I37" s="304"/>
      <c r="J37" s="304"/>
      <c r="K37" s="304"/>
    </row>
    <row r="38" spans="1:57" ht="9.75" customHeight="1">
      <c r="A38" s="16"/>
      <c r="B38" s="33"/>
      <c r="D38" s="109" t="s">
        <v>80</v>
      </c>
      <c r="E38" s="109"/>
      <c r="F38" s="109"/>
      <c r="G38" s="109"/>
      <c r="H38" s="109"/>
      <c r="I38" s="109"/>
      <c r="J38" s="44"/>
      <c r="K38" s="44"/>
      <c r="L38" s="44"/>
      <c r="M38" s="44"/>
      <c r="N38" s="44"/>
      <c r="O38" s="44"/>
      <c r="P38" s="44"/>
      <c r="Q38" s="44"/>
      <c r="R38" s="44"/>
      <c r="S38" s="44"/>
      <c r="T38" s="305" t="s">
        <v>71</v>
      </c>
      <c r="U38" s="305"/>
      <c r="V38" s="305"/>
      <c r="W38" s="305"/>
      <c r="X38" s="305"/>
      <c r="Y38" s="305"/>
      <c r="Z38" s="305"/>
      <c r="AA38" s="44"/>
      <c r="AB38" s="44"/>
      <c r="AC38" s="44"/>
      <c r="AD38" s="44"/>
      <c r="AE38" s="44"/>
      <c r="AF38" s="109" t="s">
        <v>82</v>
      </c>
      <c r="AG38" s="109"/>
      <c r="AH38" s="109"/>
      <c r="AI38" s="109"/>
      <c r="AJ38" s="109"/>
      <c r="AK38" s="44"/>
      <c r="AL38" s="44"/>
      <c r="AM38" s="44"/>
      <c r="AN38" s="44"/>
      <c r="AO38" s="44"/>
      <c r="AP38" s="44"/>
      <c r="AQ38" s="44"/>
      <c r="AR38" s="44"/>
      <c r="AS38" s="306"/>
      <c r="AT38" s="307"/>
      <c r="AU38" s="307"/>
      <c r="AV38" s="307"/>
      <c r="AW38" s="194" t="s">
        <v>27</v>
      </c>
      <c r="AX38" s="197" t="s">
        <v>16</v>
      </c>
    </row>
    <row r="39" spans="1:57" ht="9.75" customHeight="1">
      <c r="A39" s="16"/>
      <c r="B39" s="34"/>
      <c r="C39" s="35"/>
      <c r="D39" s="110"/>
      <c r="E39" s="110"/>
      <c r="F39" s="110"/>
      <c r="G39" s="110"/>
      <c r="H39" s="110"/>
      <c r="I39" s="110"/>
      <c r="J39" s="47"/>
      <c r="K39" s="47"/>
      <c r="L39" s="47"/>
      <c r="M39" s="47"/>
      <c r="N39" s="47"/>
      <c r="O39" s="47"/>
      <c r="P39" s="47"/>
      <c r="Q39" s="47"/>
      <c r="R39" s="47"/>
      <c r="S39" s="47"/>
      <c r="T39" s="110" t="s">
        <v>68</v>
      </c>
      <c r="U39" s="110"/>
      <c r="V39" s="110"/>
      <c r="W39" s="110"/>
      <c r="X39" s="110"/>
      <c r="Y39" s="110"/>
      <c r="Z39" s="110"/>
      <c r="AA39" s="47"/>
      <c r="AB39" s="47"/>
      <c r="AC39" s="47"/>
      <c r="AD39" s="47"/>
      <c r="AE39" s="47"/>
      <c r="AF39" s="110"/>
      <c r="AG39" s="110"/>
      <c r="AH39" s="110"/>
      <c r="AI39" s="110"/>
      <c r="AJ39" s="110"/>
      <c r="AK39" s="47"/>
      <c r="AL39" s="47"/>
      <c r="AM39" s="47"/>
      <c r="AN39" s="47"/>
      <c r="AO39" s="47"/>
      <c r="AP39" s="47"/>
      <c r="AQ39" s="47"/>
      <c r="AR39" s="47"/>
      <c r="AS39" s="302">
        <f>IFERROR(ROUND(B40*T40/T42*AF40/AF42,0),0)</f>
        <v>0</v>
      </c>
      <c r="AT39" s="303"/>
      <c r="AU39" s="303"/>
      <c r="AV39" s="303"/>
      <c r="AW39" s="195"/>
      <c r="AX39" s="198"/>
    </row>
    <row r="40" spans="1:57" ht="8.25" customHeight="1">
      <c r="A40" s="16"/>
      <c r="B40" s="309" t="str">
        <f>IF(AT25="","",AT25)</f>
        <v/>
      </c>
      <c r="C40" s="260"/>
      <c r="D40" s="260"/>
      <c r="E40" s="260"/>
      <c r="F40" s="260"/>
      <c r="G40" s="260"/>
      <c r="H40" s="260"/>
      <c r="I40" s="260"/>
      <c r="J40" s="326" t="s">
        <v>63</v>
      </c>
      <c r="K40" s="326"/>
      <c r="L40" s="326"/>
      <c r="M40" s="326"/>
      <c r="N40" s="263" t="s">
        <v>66</v>
      </c>
      <c r="O40" s="263"/>
      <c r="P40" s="263"/>
      <c r="Q40" s="47"/>
      <c r="R40" s="47"/>
      <c r="S40" s="47"/>
      <c r="T40" s="298" t="str">
        <f>IF(AU14="","",AU14)</f>
        <v/>
      </c>
      <c r="U40" s="298"/>
      <c r="V40" s="298"/>
      <c r="W40" s="298"/>
      <c r="X40" s="263" t="s">
        <v>39</v>
      </c>
      <c r="Y40" s="263"/>
      <c r="Z40" s="263"/>
      <c r="AA40" s="263" t="s">
        <v>87</v>
      </c>
      <c r="AB40" s="263"/>
      <c r="AC40" s="263"/>
      <c r="AD40" s="47"/>
      <c r="AE40" s="47"/>
      <c r="AF40" s="264" t="str">
        <f>IF(T2="","",T2)</f>
        <v/>
      </c>
      <c r="AG40" s="264"/>
      <c r="AH40" s="264"/>
      <c r="AI40" s="264"/>
      <c r="AJ40" s="264"/>
      <c r="AK40" s="47"/>
      <c r="AL40" s="47"/>
      <c r="AM40" s="47"/>
      <c r="AN40" s="47"/>
      <c r="AO40" s="47"/>
      <c r="AP40" s="47"/>
      <c r="AQ40" s="47"/>
      <c r="AR40" s="47"/>
      <c r="AS40" s="302"/>
      <c r="AT40" s="303"/>
      <c r="AU40" s="303"/>
      <c r="AV40" s="303"/>
      <c r="AW40" s="195"/>
      <c r="AX40" s="198"/>
    </row>
    <row r="41" spans="1:57" ht="8.25" customHeight="1">
      <c r="A41" s="16"/>
      <c r="B41" s="309"/>
      <c r="C41" s="260"/>
      <c r="D41" s="260"/>
      <c r="E41" s="260"/>
      <c r="F41" s="260"/>
      <c r="G41" s="260"/>
      <c r="H41" s="260"/>
      <c r="I41" s="260"/>
      <c r="J41" s="326"/>
      <c r="K41" s="326"/>
      <c r="L41" s="326"/>
      <c r="M41" s="326"/>
      <c r="N41" s="263"/>
      <c r="O41" s="263"/>
      <c r="P41" s="263"/>
      <c r="Q41" s="47"/>
      <c r="R41" s="47"/>
      <c r="S41" s="47"/>
      <c r="T41" s="299"/>
      <c r="U41" s="299"/>
      <c r="V41" s="299"/>
      <c r="W41" s="299"/>
      <c r="X41" s="300"/>
      <c r="Y41" s="300"/>
      <c r="Z41" s="300"/>
      <c r="AA41" s="263"/>
      <c r="AB41" s="263"/>
      <c r="AC41" s="263"/>
      <c r="AD41" s="47"/>
      <c r="AE41" s="47"/>
      <c r="AF41" s="301"/>
      <c r="AG41" s="301"/>
      <c r="AH41" s="301"/>
      <c r="AI41" s="301"/>
      <c r="AJ41" s="301"/>
      <c r="AK41" s="47"/>
      <c r="AL41" s="47"/>
      <c r="AM41" s="47"/>
      <c r="AN41" s="47"/>
      <c r="AO41" s="47"/>
      <c r="AP41" s="47"/>
      <c r="AQ41" s="47"/>
      <c r="AR41" s="47"/>
      <c r="AS41" s="302"/>
      <c r="AT41" s="303"/>
      <c r="AU41" s="303"/>
      <c r="AV41" s="303"/>
      <c r="AW41" s="195"/>
      <c r="AX41" s="198"/>
    </row>
    <row r="42" spans="1:57" ht="16.5" customHeight="1">
      <c r="A42" s="16"/>
      <c r="B42" s="325"/>
      <c r="C42" s="261"/>
      <c r="D42" s="261"/>
      <c r="E42" s="261"/>
      <c r="F42" s="261"/>
      <c r="G42" s="261"/>
      <c r="H42" s="261"/>
      <c r="I42" s="261"/>
      <c r="J42" s="327"/>
      <c r="K42" s="327"/>
      <c r="L42" s="327"/>
      <c r="M42" s="327"/>
      <c r="N42" s="300"/>
      <c r="O42" s="300"/>
      <c r="P42" s="300"/>
      <c r="Q42" s="48"/>
      <c r="R42" s="48"/>
      <c r="S42" s="48"/>
      <c r="T42" s="299" t="str">
        <f>IF(AU15="","",AU15)</f>
        <v/>
      </c>
      <c r="U42" s="299"/>
      <c r="V42" s="299"/>
      <c r="W42" s="299"/>
      <c r="X42" s="119" t="s">
        <v>81</v>
      </c>
      <c r="Y42" s="119"/>
      <c r="Z42" s="119"/>
      <c r="AA42" s="300"/>
      <c r="AB42" s="300"/>
      <c r="AC42" s="300"/>
      <c r="AD42" s="48"/>
      <c r="AE42" s="48"/>
      <c r="AF42" s="301" t="str">
        <f>IF(T4="","",T4)</f>
        <v/>
      </c>
      <c r="AG42" s="301"/>
      <c r="AH42" s="301"/>
      <c r="AI42" s="301"/>
      <c r="AJ42" s="301"/>
      <c r="AK42" s="48"/>
      <c r="AL42" s="48"/>
      <c r="AM42" s="48"/>
      <c r="AN42" s="48"/>
      <c r="AO42" s="48"/>
      <c r="AP42" s="48"/>
      <c r="AQ42" s="48"/>
      <c r="AR42" s="48"/>
      <c r="AS42" s="269" t="s">
        <v>29</v>
      </c>
      <c r="AT42" s="270"/>
      <c r="AU42" s="270"/>
      <c r="AV42" s="270"/>
      <c r="AW42" s="271"/>
      <c r="AX42" s="199"/>
    </row>
    <row r="43" spans="1:57" ht="8.25" customHeight="1">
      <c r="A43" s="16"/>
      <c r="B43" s="34"/>
      <c r="C43" s="285" t="s">
        <v>78</v>
      </c>
      <c r="D43" s="285"/>
      <c r="E43" s="285"/>
      <c r="F43" s="285"/>
      <c r="G43" s="47"/>
      <c r="H43" s="47"/>
      <c r="I43" s="47"/>
      <c r="J43" s="47"/>
      <c r="K43" s="47"/>
      <c r="L43" s="285" t="s">
        <v>79</v>
      </c>
      <c r="M43" s="285"/>
      <c r="N43" s="285"/>
      <c r="O43" s="285"/>
      <c r="P43" s="285"/>
      <c r="Q43" s="47"/>
      <c r="R43" s="47"/>
      <c r="S43" s="47"/>
      <c r="T43" s="47"/>
      <c r="U43" s="47"/>
      <c r="V43" s="47"/>
      <c r="W43" s="320" t="s">
        <v>76</v>
      </c>
      <c r="X43" s="320"/>
      <c r="Y43" s="320"/>
      <c r="Z43" s="320"/>
      <c r="AA43" s="320"/>
      <c r="AB43" s="320"/>
      <c r="AC43" s="320"/>
      <c r="AD43" s="320"/>
      <c r="AE43" s="320"/>
      <c r="AF43" s="320"/>
      <c r="AG43" s="320"/>
      <c r="AH43" s="320"/>
      <c r="AI43" s="320"/>
      <c r="AJ43" s="320"/>
      <c r="AK43" s="47"/>
      <c r="AL43" s="47"/>
      <c r="AM43" s="285" t="s">
        <v>61</v>
      </c>
      <c r="AN43" s="285"/>
      <c r="AO43" s="285"/>
      <c r="AP43" s="285"/>
      <c r="AQ43" s="285"/>
      <c r="AR43" s="47"/>
      <c r="AS43" s="321" t="s">
        <v>31</v>
      </c>
      <c r="AT43" s="322"/>
      <c r="AU43" s="322"/>
      <c r="AV43" s="322"/>
      <c r="AW43" s="259" t="s">
        <v>28</v>
      </c>
      <c r="AX43" s="220" t="s">
        <v>17</v>
      </c>
    </row>
    <row r="44" spans="1:57" ht="8.25" customHeight="1">
      <c r="A44" s="16"/>
      <c r="B44" s="34"/>
      <c r="C44" s="110"/>
      <c r="D44" s="110"/>
      <c r="E44" s="110"/>
      <c r="F44" s="110"/>
      <c r="G44" s="47"/>
      <c r="H44" s="47"/>
      <c r="I44" s="47"/>
      <c r="J44" s="47"/>
      <c r="K44" s="47"/>
      <c r="L44" s="110"/>
      <c r="M44" s="110"/>
      <c r="N44" s="110"/>
      <c r="O44" s="110"/>
      <c r="P44" s="110"/>
      <c r="Q44" s="47"/>
      <c r="R44" s="47"/>
      <c r="S44" s="47"/>
      <c r="T44" s="47"/>
      <c r="U44" s="47"/>
      <c r="V44" s="47"/>
      <c r="W44" s="110" t="s">
        <v>77</v>
      </c>
      <c r="X44" s="110"/>
      <c r="Y44" s="110"/>
      <c r="Z44" s="110"/>
      <c r="AA44" s="110"/>
      <c r="AB44" s="110"/>
      <c r="AC44" s="110"/>
      <c r="AD44" s="110"/>
      <c r="AE44" s="110"/>
      <c r="AF44" s="110"/>
      <c r="AG44" s="110"/>
      <c r="AH44" s="110"/>
      <c r="AI44" s="110"/>
      <c r="AJ44" s="110"/>
      <c r="AK44" s="47"/>
      <c r="AL44" s="47"/>
      <c r="AM44" s="110"/>
      <c r="AN44" s="110"/>
      <c r="AO44" s="110"/>
      <c r="AP44" s="110"/>
      <c r="AQ44" s="110"/>
      <c r="AR44" s="47"/>
      <c r="AS44" s="323"/>
      <c r="AT44" s="324"/>
      <c r="AU44" s="324"/>
      <c r="AV44" s="324"/>
      <c r="AW44" s="195"/>
      <c r="AX44" s="198"/>
      <c r="BA44" s="360" t="s">
        <v>151</v>
      </c>
      <c r="BB44" s="360"/>
      <c r="BC44" s="360"/>
      <c r="BD44" s="360"/>
      <c r="BE44" s="360"/>
    </row>
    <row r="45" spans="1:57">
      <c r="A45" s="16"/>
      <c r="B45" s="34"/>
      <c r="C45" s="47"/>
      <c r="D45" s="47"/>
      <c r="E45" s="47"/>
      <c r="F45" s="47"/>
      <c r="G45" s="47"/>
      <c r="H45" s="47"/>
      <c r="I45" s="47"/>
      <c r="J45" s="47"/>
      <c r="K45" s="47"/>
      <c r="L45" s="47"/>
      <c r="M45" s="47"/>
      <c r="N45" s="47"/>
      <c r="O45" s="47"/>
      <c r="P45" s="47"/>
      <c r="Q45" s="47"/>
      <c r="R45" s="47"/>
      <c r="S45" s="47"/>
      <c r="T45" s="47"/>
      <c r="U45" s="47"/>
      <c r="V45" s="47"/>
      <c r="W45" s="308" t="s">
        <v>75</v>
      </c>
      <c r="X45" s="308"/>
      <c r="Y45" s="308"/>
      <c r="Z45" s="308"/>
      <c r="AA45" s="308"/>
      <c r="AB45" s="308"/>
      <c r="AC45" s="308"/>
      <c r="AD45" s="308"/>
      <c r="AE45" s="308"/>
      <c r="AF45" s="308"/>
      <c r="AG45" s="308"/>
      <c r="AH45" s="308"/>
      <c r="AI45" s="308"/>
      <c r="AJ45" s="308"/>
      <c r="AK45" s="47"/>
      <c r="AL45" s="47"/>
      <c r="AM45" s="47"/>
      <c r="AN45" s="47"/>
      <c r="AO45" s="47"/>
      <c r="AP45" s="47"/>
      <c r="AQ45" s="47"/>
      <c r="AR45" s="47"/>
      <c r="AS45" s="302">
        <f>IFERROR(IF(OR(W47-AB47-AH47&lt;=0,Z48-AF48&lt;=0),B47,ROUND(B47-J47*(W47-AB47-AH47)/(Z48-AF48)*AP47/1000,0)),0)</f>
        <v>0</v>
      </c>
      <c r="AT45" s="303"/>
      <c r="AU45" s="303"/>
      <c r="AV45" s="303"/>
      <c r="AW45" s="195"/>
      <c r="AX45" s="198"/>
      <c r="BA45" s="360"/>
      <c r="BB45" s="360"/>
      <c r="BC45" s="360"/>
      <c r="BD45" s="360"/>
      <c r="BE45" s="360"/>
    </row>
    <row r="46" spans="1:57" ht="4.5" customHeight="1">
      <c r="A46" s="16"/>
      <c r="B46" s="34"/>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302"/>
      <c r="AT46" s="303"/>
      <c r="AU46" s="303"/>
      <c r="AV46" s="303"/>
      <c r="AW46" s="195"/>
      <c r="AX46" s="198"/>
      <c r="BA46" s="360"/>
      <c r="BB46" s="360"/>
      <c r="BC46" s="360"/>
      <c r="BD46" s="360"/>
      <c r="BE46" s="360"/>
    </row>
    <row r="47" spans="1:57" ht="12" customHeight="1">
      <c r="A47" s="16"/>
      <c r="B47" s="309" t="str">
        <f>IF(AS39=0,"",AS39)</f>
        <v/>
      </c>
      <c r="C47" s="260"/>
      <c r="D47" s="260"/>
      <c r="E47" s="260"/>
      <c r="F47" s="260"/>
      <c r="G47" s="312" t="s">
        <v>62</v>
      </c>
      <c r="H47" s="116"/>
      <c r="I47" s="116"/>
      <c r="J47" s="314" t="str">
        <f>IF(AS39=0,"",AS39)</f>
        <v/>
      </c>
      <c r="K47" s="314"/>
      <c r="L47" s="314"/>
      <c r="M47" s="314"/>
      <c r="N47" s="314"/>
      <c r="O47" s="314"/>
      <c r="P47" s="314"/>
      <c r="Q47" s="316" t="s">
        <v>64</v>
      </c>
      <c r="R47" s="263"/>
      <c r="S47" s="263"/>
      <c r="T47" s="318" t="s">
        <v>66</v>
      </c>
      <c r="U47" s="318"/>
      <c r="V47" s="47"/>
      <c r="W47" s="335" t="str">
        <f>AU8</f>
        <v/>
      </c>
      <c r="X47" s="335"/>
      <c r="Y47" s="335"/>
      <c r="Z47" s="336" t="s">
        <v>145</v>
      </c>
      <c r="AA47" s="336"/>
      <c r="AB47" s="335" t="str">
        <f>AU11</f>
        <v/>
      </c>
      <c r="AC47" s="335"/>
      <c r="AD47" s="335"/>
      <c r="AE47" s="335"/>
      <c r="AF47" s="336" t="s">
        <v>145</v>
      </c>
      <c r="AG47" s="336"/>
      <c r="AH47" s="335" t="str">
        <f>AU17</f>
        <v/>
      </c>
      <c r="AI47" s="335"/>
      <c r="AJ47" s="335"/>
      <c r="AK47" s="47"/>
      <c r="AL47" s="318" t="s">
        <v>74</v>
      </c>
      <c r="AM47" s="318"/>
      <c r="AN47" s="318"/>
      <c r="AO47" s="318"/>
      <c r="AP47" s="253" t="str">
        <f>AV23</f>
        <v/>
      </c>
      <c r="AQ47" s="253"/>
      <c r="AR47" s="254"/>
      <c r="AS47" s="302"/>
      <c r="AT47" s="303"/>
      <c r="AU47" s="303"/>
      <c r="AV47" s="303"/>
      <c r="AW47" s="195"/>
      <c r="AX47" s="198"/>
      <c r="BA47" s="360"/>
      <c r="BB47" s="360"/>
      <c r="BC47" s="360"/>
      <c r="BD47" s="360"/>
      <c r="BE47" s="360"/>
    </row>
    <row r="48" spans="1:57" ht="15" customHeight="1">
      <c r="A48" s="16"/>
      <c r="B48" s="310"/>
      <c r="C48" s="311"/>
      <c r="D48" s="311"/>
      <c r="E48" s="311"/>
      <c r="F48" s="311"/>
      <c r="G48" s="313"/>
      <c r="H48" s="313"/>
      <c r="I48" s="313"/>
      <c r="J48" s="315"/>
      <c r="K48" s="315"/>
      <c r="L48" s="315"/>
      <c r="M48" s="315"/>
      <c r="N48" s="315"/>
      <c r="O48" s="315"/>
      <c r="P48" s="315"/>
      <c r="Q48" s="317"/>
      <c r="R48" s="317"/>
      <c r="S48" s="317"/>
      <c r="T48" s="319"/>
      <c r="U48" s="319"/>
      <c r="V48" s="20"/>
      <c r="W48" s="20"/>
      <c r="X48" s="20"/>
      <c r="Y48" s="20"/>
      <c r="Z48" s="333" t="str">
        <f>AU8</f>
        <v/>
      </c>
      <c r="AA48" s="333"/>
      <c r="AB48" s="333"/>
      <c r="AC48" s="333"/>
      <c r="AD48" s="334" t="s">
        <v>145</v>
      </c>
      <c r="AE48" s="334"/>
      <c r="AF48" s="333" t="str">
        <f>AU11</f>
        <v/>
      </c>
      <c r="AG48" s="333"/>
      <c r="AH48" s="333"/>
      <c r="AI48" s="20"/>
      <c r="AJ48" s="20"/>
      <c r="AK48" s="20"/>
      <c r="AL48" s="319"/>
      <c r="AM48" s="319"/>
      <c r="AN48" s="319"/>
      <c r="AO48" s="319"/>
      <c r="AP48" s="255"/>
      <c r="AQ48" s="255"/>
      <c r="AR48" s="256"/>
      <c r="AS48" s="295" t="s">
        <v>29</v>
      </c>
      <c r="AT48" s="296"/>
      <c r="AU48" s="296"/>
      <c r="AV48" s="296"/>
      <c r="AW48" s="297"/>
      <c r="AX48" s="247"/>
      <c r="BA48" s="360"/>
      <c r="BB48" s="360"/>
      <c r="BC48" s="360"/>
      <c r="BD48" s="360"/>
      <c r="BE48" s="360"/>
    </row>
    <row r="49" spans="1:56" ht="18" customHeight="1">
      <c r="A49" s="16"/>
      <c r="B49" s="304" t="s">
        <v>6</v>
      </c>
      <c r="C49" s="304"/>
      <c r="D49" s="304"/>
      <c r="E49" s="304"/>
      <c r="F49" s="304"/>
      <c r="G49" s="304"/>
      <c r="H49" s="304"/>
    </row>
    <row r="50" spans="1:56" ht="9.75" customHeight="1">
      <c r="A50" s="16"/>
      <c r="B50" s="33"/>
      <c r="C50" s="109" t="s">
        <v>72</v>
      </c>
      <c r="D50" s="109"/>
      <c r="E50" s="109"/>
      <c r="F50" s="109"/>
      <c r="G50" s="109"/>
      <c r="H50" s="109"/>
      <c r="I50" s="44"/>
      <c r="J50" s="44"/>
      <c r="K50" s="44"/>
      <c r="L50" s="44"/>
      <c r="M50" s="44"/>
      <c r="N50" s="44"/>
      <c r="O50" s="109" t="s">
        <v>73</v>
      </c>
      <c r="P50" s="109"/>
      <c r="Q50" s="109"/>
      <c r="R50" s="109"/>
      <c r="S50" s="109"/>
      <c r="T50" s="109"/>
      <c r="U50" s="109"/>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306"/>
      <c r="AT50" s="307"/>
      <c r="AU50" s="307"/>
      <c r="AV50" s="307"/>
      <c r="AW50" s="194" t="s">
        <v>28</v>
      </c>
      <c r="AX50" s="197" t="s">
        <v>15</v>
      </c>
    </row>
    <row r="51" spans="1:56" ht="31.5" customHeight="1">
      <c r="A51" s="16"/>
      <c r="B51" s="310">
        <f>AT27</f>
        <v>0</v>
      </c>
      <c r="C51" s="311"/>
      <c r="D51" s="311"/>
      <c r="E51" s="311"/>
      <c r="F51" s="311"/>
      <c r="G51" s="311"/>
      <c r="H51" s="311"/>
      <c r="I51" s="328" t="s">
        <v>62</v>
      </c>
      <c r="J51" s="313"/>
      <c r="K51" s="313"/>
      <c r="L51" s="313"/>
      <c r="M51" s="313"/>
      <c r="N51" s="311">
        <f>AS45</f>
        <v>0</v>
      </c>
      <c r="O51" s="311"/>
      <c r="P51" s="311"/>
      <c r="Q51" s="311"/>
      <c r="R51" s="311"/>
      <c r="S51" s="311"/>
      <c r="T51" s="311"/>
      <c r="U51" s="311"/>
      <c r="V51" s="329" t="s">
        <v>64</v>
      </c>
      <c r="W51" s="330"/>
      <c r="X51" s="20"/>
      <c r="Y51" s="20"/>
      <c r="Z51" s="20"/>
      <c r="AA51" s="20"/>
      <c r="AB51" s="20"/>
      <c r="AC51" s="20"/>
      <c r="AD51" s="20"/>
      <c r="AE51" s="20"/>
      <c r="AF51" s="20"/>
      <c r="AG51" s="20"/>
      <c r="AH51" s="20"/>
      <c r="AI51" s="20"/>
      <c r="AJ51" s="20"/>
      <c r="AK51" s="20"/>
      <c r="AL51" s="20"/>
      <c r="AM51" s="20"/>
      <c r="AN51" s="20"/>
      <c r="AO51" s="20"/>
      <c r="AP51" s="20"/>
      <c r="AQ51" s="20"/>
      <c r="AR51" s="20"/>
      <c r="AS51" s="331">
        <f>B51-N51</f>
        <v>0</v>
      </c>
      <c r="AT51" s="332"/>
      <c r="AU51" s="332"/>
      <c r="AV51" s="332"/>
      <c r="AW51" s="338"/>
      <c r="AX51" s="247"/>
    </row>
    <row r="52" spans="1:56" ht="18" customHeight="1">
      <c r="A52" s="16"/>
      <c r="B52" s="304" t="s">
        <v>5</v>
      </c>
      <c r="C52" s="304"/>
      <c r="D52" s="304"/>
      <c r="E52" s="304"/>
      <c r="F52" s="304"/>
      <c r="G52" s="304"/>
      <c r="H52" s="304"/>
      <c r="I52" s="304"/>
      <c r="J52" s="304"/>
      <c r="K52" s="304"/>
      <c r="L52" s="304"/>
      <c r="M52" s="304"/>
      <c r="N52" s="304"/>
      <c r="O52" s="304"/>
      <c r="P52" s="304"/>
      <c r="Q52" s="304"/>
      <c r="R52" s="304"/>
      <c r="S52" s="304"/>
      <c r="T52" s="304"/>
      <c r="U52" s="304"/>
    </row>
    <row r="53" spans="1:56" ht="9.75" customHeight="1">
      <c r="A53" s="16"/>
      <c r="B53" s="33"/>
      <c r="C53" s="44"/>
      <c r="D53" s="109" t="s">
        <v>67</v>
      </c>
      <c r="E53" s="109"/>
      <c r="F53" s="109"/>
      <c r="G53" s="109"/>
      <c r="H53" s="109"/>
      <c r="I53" s="44"/>
      <c r="J53" s="44"/>
      <c r="K53" s="44"/>
      <c r="L53" s="44"/>
      <c r="M53" s="44"/>
      <c r="N53" s="44"/>
      <c r="O53" s="44"/>
      <c r="P53" s="44"/>
      <c r="Q53" s="44"/>
      <c r="R53" s="44"/>
      <c r="S53" s="44"/>
      <c r="T53" s="305" t="s">
        <v>71</v>
      </c>
      <c r="U53" s="305"/>
      <c r="V53" s="305"/>
      <c r="W53" s="305"/>
      <c r="X53" s="305"/>
      <c r="Y53" s="305"/>
      <c r="Z53" s="305"/>
      <c r="AA53" s="44"/>
      <c r="AB53" s="44"/>
      <c r="AC53" s="44"/>
      <c r="AD53" s="44"/>
      <c r="AE53" s="44"/>
      <c r="AF53" s="337" t="s">
        <v>69</v>
      </c>
      <c r="AG53" s="337"/>
      <c r="AH53" s="337"/>
      <c r="AI53" s="337"/>
      <c r="AJ53" s="337"/>
      <c r="AK53" s="44"/>
      <c r="AL53" s="44"/>
      <c r="AM53" s="44"/>
      <c r="AN53" s="44"/>
      <c r="AO53" s="44"/>
      <c r="AP53" s="44"/>
      <c r="AQ53" s="44"/>
      <c r="AR53" s="44"/>
      <c r="AS53" s="306"/>
      <c r="AT53" s="307"/>
      <c r="AU53" s="307"/>
      <c r="AV53" s="307"/>
      <c r="AW53" s="194" t="s">
        <v>28</v>
      </c>
      <c r="AX53" s="197" t="s">
        <v>12</v>
      </c>
    </row>
    <row r="54" spans="1:56" ht="9.75" customHeight="1">
      <c r="A54" s="16"/>
      <c r="B54" s="34"/>
      <c r="C54" s="47"/>
      <c r="D54" s="110"/>
      <c r="E54" s="110"/>
      <c r="F54" s="110"/>
      <c r="G54" s="110"/>
      <c r="H54" s="110"/>
      <c r="I54" s="47"/>
      <c r="J54" s="47"/>
      <c r="K54" s="47"/>
      <c r="L54" s="47"/>
      <c r="M54" s="47"/>
      <c r="N54" s="47"/>
      <c r="O54" s="47"/>
      <c r="P54" s="47"/>
      <c r="Q54" s="47"/>
      <c r="R54" s="47"/>
      <c r="S54" s="47"/>
      <c r="T54" s="110" t="s">
        <v>68</v>
      </c>
      <c r="U54" s="110"/>
      <c r="V54" s="110"/>
      <c r="W54" s="110"/>
      <c r="X54" s="110"/>
      <c r="Y54" s="110"/>
      <c r="Z54" s="110"/>
      <c r="AA54" s="47"/>
      <c r="AB54" s="47"/>
      <c r="AC54" s="47"/>
      <c r="AD54" s="47"/>
      <c r="AE54" s="47"/>
      <c r="AF54" s="339" t="s">
        <v>70</v>
      </c>
      <c r="AG54" s="339"/>
      <c r="AH54" s="339"/>
      <c r="AI54" s="339"/>
      <c r="AJ54" s="339"/>
      <c r="AK54" s="47"/>
      <c r="AL54" s="47"/>
      <c r="AM54" s="47"/>
      <c r="AN54" s="47"/>
      <c r="AO54" s="47"/>
      <c r="AP54" s="47"/>
      <c r="AQ54" s="47"/>
      <c r="AR54" s="47"/>
      <c r="AS54" s="302">
        <f>IFERROR(ROUND(B55*T55/T56*AF55/AF56,0),0)</f>
        <v>0</v>
      </c>
      <c r="AT54" s="303"/>
      <c r="AU54" s="303"/>
      <c r="AV54" s="303"/>
      <c r="AW54" s="195"/>
      <c r="AX54" s="198"/>
    </row>
    <row r="55" spans="1:56" ht="16.5" customHeight="1">
      <c r="A55" s="16"/>
      <c r="B55" s="309" t="str">
        <f>IF(AT31="","",AT31)</f>
        <v/>
      </c>
      <c r="C55" s="260"/>
      <c r="D55" s="260"/>
      <c r="E55" s="260"/>
      <c r="F55" s="260"/>
      <c r="G55" s="260"/>
      <c r="H55" s="260"/>
      <c r="I55" s="260"/>
      <c r="J55" s="326" t="s">
        <v>63</v>
      </c>
      <c r="K55" s="340"/>
      <c r="L55" s="340"/>
      <c r="M55" s="340"/>
      <c r="N55" s="263" t="s">
        <v>65</v>
      </c>
      <c r="O55" s="263"/>
      <c r="P55" s="263"/>
      <c r="Q55" s="263"/>
      <c r="R55" s="263"/>
      <c r="S55" s="263"/>
      <c r="T55" s="342" t="str">
        <f>IF(AU14="","",AU14)</f>
        <v/>
      </c>
      <c r="U55" s="342"/>
      <c r="V55" s="342"/>
      <c r="W55" s="342"/>
      <c r="X55" s="119" t="s">
        <v>39</v>
      </c>
      <c r="Y55" s="119"/>
      <c r="Z55" s="119"/>
      <c r="AA55" s="263" t="s">
        <v>66</v>
      </c>
      <c r="AB55" s="263"/>
      <c r="AC55" s="263"/>
      <c r="AD55" s="47"/>
      <c r="AE55" s="47"/>
      <c r="AF55" s="264" t="str">
        <f>IF(OR(T2="",T5=""),"",IF(T2/T4&lt;=T5/T7,T2,T5))</f>
        <v/>
      </c>
      <c r="AG55" s="264"/>
      <c r="AH55" s="264"/>
      <c r="AI55" s="264"/>
      <c r="AJ55" s="264"/>
      <c r="AK55" s="47"/>
      <c r="AL55" s="47"/>
      <c r="AM55" s="47"/>
      <c r="AN55" s="47"/>
      <c r="AO55" s="47"/>
      <c r="AP55" s="47"/>
      <c r="AQ55" s="47"/>
      <c r="AR55" s="47"/>
      <c r="AS55" s="302"/>
      <c r="AT55" s="303"/>
      <c r="AU55" s="303"/>
      <c r="AV55" s="303"/>
      <c r="AW55" s="195"/>
      <c r="AX55" s="198"/>
    </row>
    <row r="56" spans="1:56" ht="15.75" customHeight="1">
      <c r="A56" s="16"/>
      <c r="B56" s="325"/>
      <c r="C56" s="261"/>
      <c r="D56" s="261"/>
      <c r="E56" s="261"/>
      <c r="F56" s="261"/>
      <c r="G56" s="261"/>
      <c r="H56" s="261"/>
      <c r="I56" s="261"/>
      <c r="J56" s="341"/>
      <c r="K56" s="341"/>
      <c r="L56" s="341"/>
      <c r="M56" s="341"/>
      <c r="N56" s="300"/>
      <c r="O56" s="300"/>
      <c r="P56" s="300"/>
      <c r="Q56" s="300"/>
      <c r="R56" s="300"/>
      <c r="S56" s="300"/>
      <c r="T56" s="342" t="str">
        <f>IF(AU15="","",AU15)</f>
        <v/>
      </c>
      <c r="U56" s="342"/>
      <c r="V56" s="342"/>
      <c r="W56" s="342"/>
      <c r="X56" s="119" t="s">
        <v>39</v>
      </c>
      <c r="Y56" s="119"/>
      <c r="Z56" s="119"/>
      <c r="AA56" s="300"/>
      <c r="AB56" s="300"/>
      <c r="AC56" s="300"/>
      <c r="AD56" s="47"/>
      <c r="AE56" s="47"/>
      <c r="AF56" s="264" t="str">
        <f>IF(OR(T2="",T5=""),"",IF(T2/T4&lt;=T5/T7,T4,T7))</f>
        <v/>
      </c>
      <c r="AG56" s="264"/>
      <c r="AH56" s="264"/>
      <c r="AI56" s="264"/>
      <c r="AJ56" s="264"/>
      <c r="AK56" s="47"/>
      <c r="AL56" s="47"/>
      <c r="AM56" s="47"/>
      <c r="AN56" s="47"/>
      <c r="AO56" s="47"/>
      <c r="AP56" s="47"/>
      <c r="AQ56" s="47"/>
      <c r="AR56" s="47"/>
      <c r="AS56" s="269" t="s">
        <v>29</v>
      </c>
      <c r="AT56" s="270"/>
      <c r="AU56" s="270"/>
      <c r="AV56" s="270"/>
      <c r="AW56" s="271"/>
      <c r="AX56" s="199"/>
    </row>
    <row r="57" spans="1:56" ht="9.75" customHeight="1">
      <c r="A57" s="16"/>
      <c r="B57" s="36"/>
      <c r="C57" s="37"/>
      <c r="D57" s="285" t="s">
        <v>60</v>
      </c>
      <c r="E57" s="285"/>
      <c r="F57" s="285"/>
      <c r="G57" s="285"/>
      <c r="H57" s="285"/>
      <c r="I57" s="37"/>
      <c r="J57" s="37"/>
      <c r="K57" s="37"/>
      <c r="L57" s="37"/>
      <c r="M57" s="37"/>
      <c r="N57" s="37"/>
      <c r="O57" s="285" t="s">
        <v>60</v>
      </c>
      <c r="P57" s="285"/>
      <c r="Q57" s="285"/>
      <c r="R57" s="285"/>
      <c r="S57" s="285"/>
      <c r="T57" s="285"/>
      <c r="U57" s="285"/>
      <c r="V57" s="37"/>
      <c r="W57" s="37"/>
      <c r="X57" s="37"/>
      <c r="Y57" s="37"/>
      <c r="Z57" s="37"/>
      <c r="AA57" s="37"/>
      <c r="AB57" s="37"/>
      <c r="AC57" s="37"/>
      <c r="AD57" s="285" t="s">
        <v>61</v>
      </c>
      <c r="AE57" s="285"/>
      <c r="AF57" s="285"/>
      <c r="AG57" s="285"/>
      <c r="AH57" s="285"/>
      <c r="AI57" s="285"/>
      <c r="AJ57" s="285"/>
      <c r="AK57" s="37"/>
      <c r="AL57" s="37"/>
      <c r="AM57" s="37"/>
      <c r="AN57" s="37"/>
      <c r="AO57" s="37"/>
      <c r="AP57" s="37"/>
      <c r="AQ57" s="37"/>
      <c r="AR57" s="37"/>
      <c r="AS57" s="343" t="s">
        <v>30</v>
      </c>
      <c r="AT57" s="344"/>
      <c r="AU57" s="344"/>
      <c r="AV57" s="344"/>
      <c r="AW57" s="195" t="s">
        <v>28</v>
      </c>
      <c r="AX57" s="220" t="s">
        <v>13</v>
      </c>
    </row>
    <row r="58" spans="1:56" ht="18.75" customHeight="1">
      <c r="A58" s="16"/>
      <c r="B58" s="309" t="str">
        <f>IF(AS54=0,"",AS54)</f>
        <v/>
      </c>
      <c r="C58" s="260"/>
      <c r="D58" s="260"/>
      <c r="E58" s="260"/>
      <c r="F58" s="260"/>
      <c r="G58" s="260"/>
      <c r="H58" s="260"/>
      <c r="I58" s="260"/>
      <c r="J58" s="312" t="s">
        <v>62</v>
      </c>
      <c r="K58" s="116"/>
      <c r="L58" s="116"/>
      <c r="M58" s="116"/>
      <c r="N58" s="116"/>
      <c r="O58" s="260" t="str">
        <f>IF(AS54=0,"",AS54)</f>
        <v/>
      </c>
      <c r="P58" s="260"/>
      <c r="Q58" s="260"/>
      <c r="R58" s="260"/>
      <c r="S58" s="260"/>
      <c r="T58" s="260"/>
      <c r="U58" s="260"/>
      <c r="V58" s="326" t="s">
        <v>63</v>
      </c>
      <c r="W58" s="345"/>
      <c r="X58" s="318" t="s">
        <v>138</v>
      </c>
      <c r="Y58" s="318"/>
      <c r="Z58" s="318"/>
      <c r="AA58" s="318"/>
      <c r="AB58" s="318"/>
      <c r="AC58" s="318"/>
      <c r="AD58" s="318"/>
      <c r="AE58" s="318"/>
      <c r="AF58" s="318"/>
      <c r="AG58" s="253" t="str">
        <f>AV23</f>
        <v/>
      </c>
      <c r="AH58" s="253"/>
      <c r="AI58" s="253"/>
      <c r="AJ58" s="253"/>
      <c r="AK58" s="47"/>
      <c r="AL58" s="47"/>
      <c r="AM58" s="47"/>
      <c r="AN58" s="47"/>
      <c r="AO58" s="47"/>
      <c r="AP58" s="47"/>
      <c r="AQ58" s="47"/>
      <c r="AR58" s="47"/>
      <c r="AS58" s="302">
        <f>IFERROR(ROUND(B58-O58*AG58/1000,0),0)</f>
        <v>0</v>
      </c>
      <c r="AT58" s="303"/>
      <c r="AU58" s="303"/>
      <c r="AV58" s="303"/>
      <c r="AW58" s="195"/>
      <c r="AX58" s="198"/>
      <c r="BA58" s="38"/>
      <c r="BB58" s="38"/>
      <c r="BC58" s="38"/>
      <c r="BD58" s="38"/>
    </row>
    <row r="59" spans="1:56" ht="11.25" customHeight="1">
      <c r="A59" s="16"/>
      <c r="B59" s="310"/>
      <c r="C59" s="311"/>
      <c r="D59" s="311"/>
      <c r="E59" s="311"/>
      <c r="F59" s="311"/>
      <c r="G59" s="311"/>
      <c r="H59" s="311"/>
      <c r="I59" s="311"/>
      <c r="J59" s="313"/>
      <c r="K59" s="313"/>
      <c r="L59" s="313"/>
      <c r="M59" s="313"/>
      <c r="N59" s="313"/>
      <c r="O59" s="311"/>
      <c r="P59" s="311"/>
      <c r="Q59" s="311"/>
      <c r="R59" s="311"/>
      <c r="S59" s="311"/>
      <c r="T59" s="311"/>
      <c r="U59" s="311"/>
      <c r="V59" s="330"/>
      <c r="W59" s="330"/>
      <c r="X59" s="319"/>
      <c r="Y59" s="319"/>
      <c r="Z59" s="319"/>
      <c r="AA59" s="319"/>
      <c r="AB59" s="319"/>
      <c r="AC59" s="319"/>
      <c r="AD59" s="319"/>
      <c r="AE59" s="319"/>
      <c r="AF59" s="319"/>
      <c r="AG59" s="255"/>
      <c r="AH59" s="255"/>
      <c r="AI59" s="255"/>
      <c r="AJ59" s="255"/>
      <c r="AK59" s="20"/>
      <c r="AL59" s="20"/>
      <c r="AM59" s="20"/>
      <c r="AN59" s="20"/>
      <c r="AO59" s="20"/>
      <c r="AP59" s="20"/>
      <c r="AQ59" s="20"/>
      <c r="AR59" s="20"/>
      <c r="AS59" s="295" t="s">
        <v>29</v>
      </c>
      <c r="AT59" s="296"/>
      <c r="AU59" s="296"/>
      <c r="AV59" s="296"/>
      <c r="AW59" s="297"/>
      <c r="AX59" s="247"/>
      <c r="BA59" s="38"/>
      <c r="BB59" s="38"/>
      <c r="BC59" s="38"/>
      <c r="BD59" s="38"/>
    </row>
    <row r="60" spans="1:56" ht="18" customHeight="1">
      <c r="A60" s="16"/>
      <c r="B60" s="304" t="s">
        <v>8</v>
      </c>
      <c r="C60" s="304"/>
      <c r="D60" s="304"/>
      <c r="E60" s="304"/>
      <c r="F60" s="304"/>
      <c r="G60" s="304"/>
      <c r="H60" s="304"/>
      <c r="I60" s="304"/>
      <c r="J60" s="304"/>
      <c r="K60" s="304"/>
      <c r="L60" s="304"/>
      <c r="M60" s="304"/>
      <c r="N60" s="304"/>
      <c r="O60" s="304"/>
      <c r="P60" s="304"/>
      <c r="Q60" s="304"/>
      <c r="R60" s="304"/>
      <c r="S60" s="304"/>
      <c r="T60" s="304"/>
      <c r="U60" s="304"/>
      <c r="V60" s="304"/>
    </row>
    <row r="61" spans="1:56" ht="9.75" customHeight="1">
      <c r="A61" s="16"/>
      <c r="B61" s="33"/>
      <c r="C61" s="109" t="s">
        <v>58</v>
      </c>
      <c r="D61" s="109"/>
      <c r="E61" s="109"/>
      <c r="F61" s="109"/>
      <c r="G61" s="109"/>
      <c r="H61" s="109"/>
      <c r="I61" s="44"/>
      <c r="J61" s="44"/>
      <c r="K61" s="44"/>
      <c r="L61" s="44"/>
      <c r="M61" s="44"/>
      <c r="N61" s="44"/>
      <c r="O61" s="109" t="s">
        <v>59</v>
      </c>
      <c r="P61" s="109"/>
      <c r="Q61" s="109"/>
      <c r="R61" s="109"/>
      <c r="S61" s="109"/>
      <c r="T61" s="109"/>
      <c r="U61" s="109"/>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306"/>
      <c r="AT61" s="307"/>
      <c r="AU61" s="307"/>
      <c r="AV61" s="307"/>
      <c r="AW61" s="194" t="s">
        <v>28</v>
      </c>
      <c r="AX61" s="197" t="s">
        <v>14</v>
      </c>
    </row>
    <row r="62" spans="1:56" ht="27" customHeight="1">
      <c r="A62" s="16"/>
      <c r="B62" s="310">
        <f>AT33</f>
        <v>0</v>
      </c>
      <c r="C62" s="311"/>
      <c r="D62" s="311"/>
      <c r="E62" s="311"/>
      <c r="F62" s="311"/>
      <c r="G62" s="311"/>
      <c r="H62" s="311"/>
      <c r="I62" s="328" t="s">
        <v>62</v>
      </c>
      <c r="J62" s="313"/>
      <c r="K62" s="313"/>
      <c r="L62" s="313"/>
      <c r="M62" s="313"/>
      <c r="N62" s="311">
        <f>AS58</f>
        <v>0</v>
      </c>
      <c r="O62" s="311"/>
      <c r="P62" s="311"/>
      <c r="Q62" s="311"/>
      <c r="R62" s="311"/>
      <c r="S62" s="311"/>
      <c r="T62" s="311"/>
      <c r="U62" s="311"/>
      <c r="V62" s="329" t="s">
        <v>64</v>
      </c>
      <c r="W62" s="330"/>
      <c r="X62" s="20"/>
      <c r="Y62" s="20"/>
      <c r="Z62" s="20"/>
      <c r="AA62" s="20"/>
      <c r="AB62" s="20"/>
      <c r="AC62" s="20"/>
      <c r="AD62" s="20"/>
      <c r="AE62" s="20"/>
      <c r="AF62" s="20"/>
      <c r="AG62" s="20"/>
      <c r="AH62" s="20"/>
      <c r="AI62" s="20"/>
      <c r="AJ62" s="20"/>
      <c r="AK62" s="20"/>
      <c r="AL62" s="20"/>
      <c r="AM62" s="20"/>
      <c r="AN62" s="20"/>
      <c r="AO62" s="20"/>
      <c r="AP62" s="20"/>
      <c r="AQ62" s="20"/>
      <c r="AR62" s="20"/>
      <c r="AS62" s="351">
        <f>B62-N62</f>
        <v>0</v>
      </c>
      <c r="AT62" s="352"/>
      <c r="AU62" s="352"/>
      <c r="AV62" s="352"/>
      <c r="AW62" s="338"/>
      <c r="AX62" s="247"/>
    </row>
    <row r="63" spans="1:56" ht="7.5" customHeight="1">
      <c r="A63" s="16"/>
    </row>
    <row r="64" spans="1:56" ht="43.5" customHeight="1">
      <c r="A64" s="16"/>
      <c r="B64" s="353" t="s">
        <v>9</v>
      </c>
      <c r="C64" s="354"/>
      <c r="D64" s="355"/>
      <c r="E64" s="356"/>
      <c r="F64" s="357"/>
      <c r="G64" s="357"/>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row>
    <row r="65" spans="1:50">
      <c r="A65" s="39"/>
      <c r="B65" s="232" t="s">
        <v>10</v>
      </c>
      <c r="C65" s="232"/>
      <c r="D65" s="232"/>
      <c r="E65" s="232"/>
      <c r="F65" s="232"/>
      <c r="G65" s="232"/>
      <c r="H65" s="232"/>
      <c r="I65" s="232"/>
      <c r="J65" s="232"/>
      <c r="K65" s="232"/>
      <c r="L65" s="232"/>
      <c r="M65" s="232"/>
      <c r="N65" s="232"/>
      <c r="O65" s="232"/>
      <c r="P65" s="232"/>
      <c r="Q65" s="232"/>
      <c r="R65" s="232"/>
      <c r="S65" s="232"/>
      <c r="T65" s="232"/>
    </row>
    <row r="66" spans="1:50">
      <c r="A66" s="39"/>
      <c r="AS66" s="359" t="s">
        <v>11</v>
      </c>
      <c r="AT66" s="359"/>
      <c r="AU66" s="359"/>
      <c r="AV66" s="359"/>
      <c r="AW66" s="359"/>
      <c r="AX66" s="359"/>
    </row>
    <row r="67" spans="1:50">
      <c r="A67" s="39"/>
      <c r="AS67" s="42"/>
      <c r="AT67" s="42"/>
      <c r="AU67" s="42"/>
      <c r="AV67" s="42"/>
      <c r="AW67" s="42"/>
      <c r="AX67" s="42"/>
    </row>
    <row r="68" spans="1:50" ht="14.25" customHeight="1">
      <c r="A68" s="39"/>
      <c r="B68" s="348" t="s">
        <v>144</v>
      </c>
      <c r="C68" s="348"/>
      <c r="D68" s="348"/>
      <c r="E68" s="348"/>
      <c r="F68" s="348"/>
      <c r="G68" s="348"/>
      <c r="H68" s="348"/>
      <c r="I68" s="348"/>
      <c r="J68" s="348"/>
      <c r="K68" s="348"/>
      <c r="L68" s="348"/>
      <c r="M68" s="348"/>
      <c r="N68" s="348"/>
      <c r="O68" s="348"/>
      <c r="P68" s="348"/>
      <c r="Q68" s="348"/>
      <c r="R68" s="348"/>
      <c r="S68" s="348"/>
      <c r="T68" s="348"/>
      <c r="U68" s="348"/>
      <c r="V68" s="348"/>
      <c r="W68" s="348"/>
      <c r="X68" s="348"/>
      <c r="Y68" s="348"/>
      <c r="Z68" s="348"/>
      <c r="AA68" s="348"/>
      <c r="AB68" s="348"/>
      <c r="AC68" s="348"/>
      <c r="AD68" s="348"/>
      <c r="AE68" s="348"/>
      <c r="AF68" s="348"/>
      <c r="AG68" s="348"/>
      <c r="AH68" s="348"/>
      <c r="AI68" s="348"/>
      <c r="AJ68" s="348"/>
      <c r="AK68" s="348"/>
      <c r="AL68" s="348"/>
      <c r="AM68" s="348"/>
    </row>
    <row r="69" spans="1:50">
      <c r="A69" s="39"/>
      <c r="B69" s="346" t="s">
        <v>231</v>
      </c>
      <c r="C69" s="347"/>
      <c r="D69" s="347"/>
      <c r="E69" s="347"/>
      <c r="F69" s="347"/>
      <c r="G69" s="347"/>
      <c r="H69" s="347"/>
      <c r="I69" s="347"/>
      <c r="J69" s="347"/>
      <c r="K69" s="347"/>
      <c r="L69" s="347"/>
      <c r="M69" s="347"/>
      <c r="N69" s="347"/>
      <c r="O69" s="347"/>
      <c r="P69" s="347"/>
      <c r="Q69" s="347"/>
      <c r="R69" s="347"/>
      <c r="S69" s="347"/>
      <c r="T69" s="347"/>
      <c r="U69" s="347"/>
      <c r="V69" s="347"/>
      <c r="W69" s="347"/>
      <c r="X69" s="347"/>
      <c r="Y69" s="347"/>
      <c r="Z69" s="347"/>
      <c r="AA69" s="347"/>
      <c r="AB69" s="347"/>
      <c r="AC69" s="347"/>
      <c r="AD69" s="347"/>
      <c r="AE69" s="347"/>
      <c r="AF69" s="347"/>
      <c r="AG69" s="347"/>
      <c r="AH69" s="347"/>
      <c r="AI69" s="347"/>
      <c r="AJ69" s="347"/>
      <c r="AK69" s="347"/>
      <c r="AL69" s="347"/>
      <c r="AM69" s="347"/>
    </row>
    <row r="70" spans="1:50">
      <c r="A70" s="39"/>
    </row>
    <row r="71" spans="1:50">
      <c r="A71" s="39"/>
    </row>
    <row r="72" spans="1:50">
      <c r="A72" s="39"/>
    </row>
    <row r="73" spans="1:50">
      <c r="A73" s="39"/>
    </row>
    <row r="74" spans="1:50">
      <c r="A74" s="39"/>
    </row>
    <row r="75" spans="1:50">
      <c r="A75" s="39"/>
    </row>
    <row r="76" spans="1:50">
      <c r="A76" s="39"/>
    </row>
    <row r="77" spans="1:50">
      <c r="A77" s="39"/>
    </row>
    <row r="78" spans="1:50">
      <c r="A78" s="39"/>
    </row>
    <row r="79" spans="1:50">
      <c r="A79" s="39"/>
    </row>
    <row r="80" spans="1:50">
      <c r="A80" s="39"/>
    </row>
    <row r="81" spans="1:1">
      <c r="A81" s="39"/>
    </row>
    <row r="82" spans="1:1">
      <c r="A82" s="39"/>
    </row>
    <row r="83" spans="1:1">
      <c r="A83" s="39"/>
    </row>
    <row r="84" spans="1:1">
      <c r="A84" s="39"/>
    </row>
    <row r="85" spans="1:1">
      <c r="A85" s="39"/>
    </row>
    <row r="86" spans="1:1">
      <c r="A86" s="39"/>
    </row>
    <row r="87" spans="1:1">
      <c r="A87" s="39"/>
    </row>
    <row r="88" spans="1:1">
      <c r="A88" s="39"/>
    </row>
    <row r="89" spans="1:1">
      <c r="A89" s="39"/>
    </row>
    <row r="90" spans="1:1">
      <c r="A90" s="39"/>
    </row>
    <row r="91" spans="1:1">
      <c r="A91" s="39"/>
    </row>
    <row r="92" spans="1:1">
      <c r="A92" s="39"/>
    </row>
    <row r="93" spans="1:1">
      <c r="A93" s="39"/>
    </row>
    <row r="94" spans="1:1">
      <c r="A94" s="39"/>
    </row>
    <row r="95" spans="1:1">
      <c r="A95" s="39"/>
    </row>
    <row r="96" spans="1:1">
      <c r="A96" s="39"/>
    </row>
    <row r="97" spans="1:1">
      <c r="A97" s="39"/>
    </row>
    <row r="98" spans="1:1">
      <c r="A98" s="39"/>
    </row>
    <row r="99" spans="1:1">
      <c r="A99" s="39"/>
    </row>
    <row r="100" spans="1:1">
      <c r="A100" s="39"/>
    </row>
    <row r="101" spans="1:1">
      <c r="A101" s="39"/>
    </row>
    <row r="102" spans="1:1">
      <c r="A102" s="39"/>
    </row>
    <row r="103" spans="1:1">
      <c r="A103" s="39"/>
    </row>
    <row r="104" spans="1:1">
      <c r="A104" s="39"/>
    </row>
    <row r="105" spans="1:1">
      <c r="A105" s="39"/>
    </row>
    <row r="106" spans="1:1">
      <c r="A106" s="39"/>
    </row>
    <row r="107" spans="1:1">
      <c r="A107" s="39"/>
    </row>
    <row r="108" spans="1:1">
      <c r="A108" s="39"/>
    </row>
    <row r="109" spans="1:1">
      <c r="A109" s="39"/>
    </row>
    <row r="110" spans="1:1">
      <c r="A110" s="39"/>
    </row>
    <row r="111" spans="1:1">
      <c r="A111" s="39"/>
    </row>
    <row r="112" spans="1:1">
      <c r="A112" s="39"/>
    </row>
    <row r="113" spans="1:1">
      <c r="A113" s="39"/>
    </row>
    <row r="114" spans="1:1">
      <c r="A114" s="39"/>
    </row>
    <row r="115" spans="1:1">
      <c r="A115" s="39"/>
    </row>
    <row r="116" spans="1:1">
      <c r="A116" s="39"/>
    </row>
    <row r="117" spans="1:1">
      <c r="A117" s="39"/>
    </row>
    <row r="118" spans="1:1">
      <c r="A118" s="39"/>
    </row>
    <row r="119" spans="1:1">
      <c r="A119" s="39"/>
    </row>
    <row r="120" spans="1:1">
      <c r="A120" s="39"/>
    </row>
    <row r="121" spans="1:1">
      <c r="A121" s="39"/>
    </row>
    <row r="122" spans="1:1">
      <c r="A122" s="39"/>
    </row>
    <row r="123" spans="1:1">
      <c r="A123" s="39"/>
    </row>
    <row r="124" spans="1:1">
      <c r="A124" s="39"/>
    </row>
    <row r="125" spans="1:1">
      <c r="A125" s="39"/>
    </row>
    <row r="126" spans="1:1">
      <c r="A126" s="39"/>
    </row>
    <row r="127" spans="1:1">
      <c r="A127" s="39"/>
    </row>
    <row r="128" spans="1:1">
      <c r="A128" s="39"/>
    </row>
  </sheetData>
  <sheetProtection algorithmName="SHA-512" hashValue="b4yd77poUCasbmYX+6J4H1T7i2rQvIB58FZMlhbTG09x23Ci6YygS1oTaXn6B//j2khZjP7VCQDUvxy5F5iLHw==" saltValue="4o+Lvta4nseJXa8VX+d5Dg==" spinCount="100000" sheet="1" objects="1" scenarios="1"/>
  <mergeCells count="262">
    <mergeCell ref="B69:AM69"/>
    <mergeCell ref="AS62:AV62"/>
    <mergeCell ref="B64:D64"/>
    <mergeCell ref="E64:AX64"/>
    <mergeCell ref="B65:T65"/>
    <mergeCell ref="AS66:AX66"/>
    <mergeCell ref="B68:AM68"/>
    <mergeCell ref="B60:V60"/>
    <mergeCell ref="C61:H61"/>
    <mergeCell ref="O61:U61"/>
    <mergeCell ref="AS61:AV61"/>
    <mergeCell ref="AW61:AW62"/>
    <mergeCell ref="AX61:AX62"/>
    <mergeCell ref="B62:H62"/>
    <mergeCell ref="I62:M62"/>
    <mergeCell ref="N62:U62"/>
    <mergeCell ref="V62:W62"/>
    <mergeCell ref="X56:Z56"/>
    <mergeCell ref="AF56:AJ56"/>
    <mergeCell ref="AS56:AW56"/>
    <mergeCell ref="D57:H57"/>
    <mergeCell ref="O57:U57"/>
    <mergeCell ref="AD57:AJ57"/>
    <mergeCell ref="AS57:AV57"/>
    <mergeCell ref="AW57:AW58"/>
    <mergeCell ref="AX57:AX59"/>
    <mergeCell ref="B58:I59"/>
    <mergeCell ref="J58:N59"/>
    <mergeCell ref="O58:U59"/>
    <mergeCell ref="V58:W59"/>
    <mergeCell ref="X58:AF59"/>
    <mergeCell ref="AG58:AJ59"/>
    <mergeCell ref="AS58:AV58"/>
    <mergeCell ref="AS59:AW59"/>
    <mergeCell ref="B52:U52"/>
    <mergeCell ref="D53:H54"/>
    <mergeCell ref="T53:Z53"/>
    <mergeCell ref="AF53:AJ53"/>
    <mergeCell ref="AS53:AV53"/>
    <mergeCell ref="AW53:AW55"/>
    <mergeCell ref="AF55:AJ55"/>
    <mergeCell ref="AX50:AX51"/>
    <mergeCell ref="B51:H51"/>
    <mergeCell ref="I51:M51"/>
    <mergeCell ref="N51:U51"/>
    <mergeCell ref="V51:W51"/>
    <mergeCell ref="AS51:AV51"/>
    <mergeCell ref="AX53:AX56"/>
    <mergeCell ref="T54:Z54"/>
    <mergeCell ref="AF54:AJ54"/>
    <mergeCell ref="AS54:AV55"/>
    <mergeCell ref="B55:I56"/>
    <mergeCell ref="J55:M56"/>
    <mergeCell ref="N55:S56"/>
    <mergeCell ref="T55:W55"/>
    <mergeCell ref="X55:Z55"/>
    <mergeCell ref="AA55:AC56"/>
    <mergeCell ref="T56:W56"/>
    <mergeCell ref="B49:H49"/>
    <mergeCell ref="C50:H50"/>
    <mergeCell ref="O50:U50"/>
    <mergeCell ref="AS50:AV50"/>
    <mergeCell ref="AW50:AW51"/>
    <mergeCell ref="Z47:AA47"/>
    <mergeCell ref="AB47:AE47"/>
    <mergeCell ref="AF47:AG47"/>
    <mergeCell ref="AH47:AJ47"/>
    <mergeCell ref="AL47:AO48"/>
    <mergeCell ref="AP47:AR48"/>
    <mergeCell ref="Z48:AC48"/>
    <mergeCell ref="AD48:AE48"/>
    <mergeCell ref="AF48:AH48"/>
    <mergeCell ref="C43:F44"/>
    <mergeCell ref="L43:P44"/>
    <mergeCell ref="W43:AJ43"/>
    <mergeCell ref="AM43:AQ44"/>
    <mergeCell ref="AS43:AV44"/>
    <mergeCell ref="AW43:AW47"/>
    <mergeCell ref="AX43:AX48"/>
    <mergeCell ref="W44:AJ44"/>
    <mergeCell ref="W45:AJ45"/>
    <mergeCell ref="AS45:AV47"/>
    <mergeCell ref="B47:F48"/>
    <mergeCell ref="G47:I48"/>
    <mergeCell ref="J47:P48"/>
    <mergeCell ref="Q47:S48"/>
    <mergeCell ref="T47:U48"/>
    <mergeCell ref="W47:Y47"/>
    <mergeCell ref="AS48:AW48"/>
    <mergeCell ref="T39:Z39"/>
    <mergeCell ref="AS39:AV41"/>
    <mergeCell ref="B40:I42"/>
    <mergeCell ref="J40:M42"/>
    <mergeCell ref="N40:P42"/>
    <mergeCell ref="T40:W41"/>
    <mergeCell ref="X40:Z41"/>
    <mergeCell ref="AA40:AC42"/>
    <mergeCell ref="AF40:AJ41"/>
    <mergeCell ref="T42:W42"/>
    <mergeCell ref="X42:Z42"/>
    <mergeCell ref="AF42:AJ42"/>
    <mergeCell ref="AS42:AW42"/>
    <mergeCell ref="B37:K37"/>
    <mergeCell ref="D38:I39"/>
    <mergeCell ref="T38:Z38"/>
    <mergeCell ref="AF38:AJ39"/>
    <mergeCell ref="AS38:AV38"/>
    <mergeCell ref="AW38:AW41"/>
    <mergeCell ref="AW33:AW34"/>
    <mergeCell ref="AX33:AX36"/>
    <mergeCell ref="V34:AF35"/>
    <mergeCell ref="AG34:AH35"/>
    <mergeCell ref="AI34:AL35"/>
    <mergeCell ref="AM34:AQ34"/>
    <mergeCell ref="AM35:AQ35"/>
    <mergeCell ref="AT35:AW36"/>
    <mergeCell ref="C31:E36"/>
    <mergeCell ref="F31:AS31"/>
    <mergeCell ref="AT31:AV31"/>
    <mergeCell ref="F32:AS32"/>
    <mergeCell ref="AT32:AV32"/>
    <mergeCell ref="F33:M36"/>
    <mergeCell ref="W33:AE33"/>
    <mergeCell ref="AM33:AQ33"/>
    <mergeCell ref="AT33:AV34"/>
    <mergeCell ref="AX38:AX42"/>
    <mergeCell ref="AW27:AW28"/>
    <mergeCell ref="AX27:AX30"/>
    <mergeCell ref="V28:AF29"/>
    <mergeCell ref="AG28:AH29"/>
    <mergeCell ref="AI28:AL29"/>
    <mergeCell ref="AM28:AQ28"/>
    <mergeCell ref="AM29:AQ29"/>
    <mergeCell ref="AT29:AW30"/>
    <mergeCell ref="B25:B36"/>
    <mergeCell ref="C25:E30"/>
    <mergeCell ref="F25:AS25"/>
    <mergeCell ref="AT25:AV25"/>
    <mergeCell ref="F26:AS26"/>
    <mergeCell ref="AT26:AV26"/>
    <mergeCell ref="F27:M30"/>
    <mergeCell ref="W27:AE27"/>
    <mergeCell ref="AM27:AQ27"/>
    <mergeCell ref="AT27:AV28"/>
    <mergeCell ref="AM23:AN23"/>
    <mergeCell ref="AO23:AP23"/>
    <mergeCell ref="AU23:AU24"/>
    <mergeCell ref="AV23:AW24"/>
    <mergeCell ref="E23:J23"/>
    <mergeCell ref="K23:N23"/>
    <mergeCell ref="P23:R23"/>
    <mergeCell ref="U23:W23"/>
    <mergeCell ref="X23:Z23"/>
    <mergeCell ref="AA23:AD23"/>
    <mergeCell ref="AI19:AJ19"/>
    <mergeCell ref="D19:E19"/>
    <mergeCell ref="F19:G19"/>
    <mergeCell ref="H19:I19"/>
    <mergeCell ref="J19:K19"/>
    <mergeCell ref="L19:N19"/>
    <mergeCell ref="O19:S19"/>
    <mergeCell ref="AE23:AF23"/>
    <mergeCell ref="AG23:AH23"/>
    <mergeCell ref="B16:B24"/>
    <mergeCell ref="C16:U17"/>
    <mergeCell ref="AU16:AW16"/>
    <mergeCell ref="AX16:AX20"/>
    <mergeCell ref="AU17:AV20"/>
    <mergeCell ref="AW17:AW20"/>
    <mergeCell ref="D18:N18"/>
    <mergeCell ref="U18:Z18"/>
    <mergeCell ref="AI18:AJ18"/>
    <mergeCell ref="AK19:AL19"/>
    <mergeCell ref="AM19:AR19"/>
    <mergeCell ref="C21:T21"/>
    <mergeCell ref="AA21:AG21"/>
    <mergeCell ref="AU21:AW21"/>
    <mergeCell ref="AX21:AX24"/>
    <mergeCell ref="D22:V22"/>
    <mergeCell ref="AA22:AH22"/>
    <mergeCell ref="AL22:AR22"/>
    <mergeCell ref="AU22:AW22"/>
    <mergeCell ref="T19:U19"/>
    <mergeCell ref="W19:X19"/>
    <mergeCell ref="Y19:Z19"/>
    <mergeCell ref="AA19:AC19"/>
    <mergeCell ref="AD19:AH19"/>
    <mergeCell ref="AW8:AW10"/>
    <mergeCell ref="AX8:AX10"/>
    <mergeCell ref="BA9:BA10"/>
    <mergeCell ref="C11:G13"/>
    <mergeCell ref="L11:P11"/>
    <mergeCell ref="W11:AJ11"/>
    <mergeCell ref="AU11:AV13"/>
    <mergeCell ref="AW11:AW13"/>
    <mergeCell ref="AX11:AX13"/>
    <mergeCell ref="I12:K12"/>
    <mergeCell ref="L12:M12"/>
    <mergeCell ref="N12:O12"/>
    <mergeCell ref="AJ12:AL12"/>
    <mergeCell ref="AM12:AO12"/>
    <mergeCell ref="AQ12:AT12"/>
    <mergeCell ref="Q12:S12"/>
    <mergeCell ref="T12:V12"/>
    <mergeCell ref="W12:Z12"/>
    <mergeCell ref="B8:B15"/>
    <mergeCell ref="C8:G10"/>
    <mergeCell ref="H8:N9"/>
    <mergeCell ref="O8:U8"/>
    <mergeCell ref="Z8:AR9"/>
    <mergeCell ref="AU8:AV10"/>
    <mergeCell ref="C14:L15"/>
    <mergeCell ref="M14:AT14"/>
    <mergeCell ref="AU14:AV14"/>
    <mergeCell ref="AA12:AB12"/>
    <mergeCell ref="AC12:AE12"/>
    <mergeCell ref="AG12:AI12"/>
    <mergeCell ref="BA15:BC15"/>
    <mergeCell ref="BA44:BE48"/>
    <mergeCell ref="T2:U3"/>
    <mergeCell ref="W2:AC2"/>
    <mergeCell ref="AJ2:AK4"/>
    <mergeCell ref="AL2:AN3"/>
    <mergeCell ref="AP2:AR4"/>
    <mergeCell ref="AS2:AX3"/>
    <mergeCell ref="BB5:BB6"/>
    <mergeCell ref="W3:AH4"/>
    <mergeCell ref="T4:U4"/>
    <mergeCell ref="AL4:AN4"/>
    <mergeCell ref="AT4:AW4"/>
    <mergeCell ref="BB7:BB8"/>
    <mergeCell ref="BA7:BA8"/>
    <mergeCell ref="T5:U6"/>
    <mergeCell ref="W5:AC5"/>
    <mergeCell ref="AJ5:AK7"/>
    <mergeCell ref="AL5:AN6"/>
    <mergeCell ref="AP5:AS5"/>
    <mergeCell ref="AU5:AU7"/>
    <mergeCell ref="B1:Q1"/>
    <mergeCell ref="B2:B7"/>
    <mergeCell ref="C2:E4"/>
    <mergeCell ref="F2:N2"/>
    <mergeCell ref="P2:Q4"/>
    <mergeCell ref="R2:S4"/>
    <mergeCell ref="C5:E7"/>
    <mergeCell ref="AV5:AW6"/>
    <mergeCell ref="BA5:BA6"/>
    <mergeCell ref="F6:O7"/>
    <mergeCell ref="W6:AH7"/>
    <mergeCell ref="AP6:AT7"/>
    <mergeCell ref="T7:U7"/>
    <mergeCell ref="AL7:AN7"/>
    <mergeCell ref="AV7:AW7"/>
    <mergeCell ref="F3:O4"/>
    <mergeCell ref="F5:N5"/>
    <mergeCell ref="P5:Q7"/>
    <mergeCell ref="R5:S7"/>
    <mergeCell ref="AY2:AY15"/>
    <mergeCell ref="BA2:BB3"/>
    <mergeCell ref="BB9:BB10"/>
    <mergeCell ref="M15:AT15"/>
    <mergeCell ref="AU15:AV15"/>
  </mergeCells>
  <phoneticPr fontId="6"/>
  <conditionalFormatting sqref="BB14">
    <cfRule type="containsText" dxfId="5" priority="5" operator="containsText" text="No">
      <formula>NOT(ISERROR(SEARCH("No",BB14)))</formula>
    </cfRule>
  </conditionalFormatting>
  <conditionalFormatting sqref="Z48:AC48 AF48:AH48">
    <cfRule type="expression" dxfId="4" priority="2">
      <formula>($Z$48-$AF$48)&lt;0</formula>
    </cfRule>
  </conditionalFormatting>
  <conditionalFormatting sqref="W47:Y47 AB47:AE47 AH47:AJ47">
    <cfRule type="expression" dxfId="3" priority="1">
      <formula>($W$47-$AB$47-$AH$47)&lt;0</formula>
    </cfRule>
  </conditionalFormatting>
  <dataValidations count="7">
    <dataValidation imeMode="off" allowBlank="1" showInputMessage="1" showErrorMessage="1" sqref="AU14:AV14"/>
    <dataValidation type="whole" imeMode="off" operator="greaterThan" allowBlank="1" showInputMessage="1" showErrorMessage="1" sqref="T2:U7 AL2:AN7 AV5:AW7 AT25:AV25 AT31:AV31">
      <formula1>0</formula1>
    </dataValidation>
    <dataValidation imeMode="on" allowBlank="1" showInputMessage="1" showErrorMessage="1" sqref="F3:O4 F6:O7 W3:AH4 W6:AH7 AS2:AX3 AT4:AW4 AP6:AT7 E64:AX64"/>
    <dataValidation type="list" allowBlank="1" showInputMessage="1" showErrorMessage="1" sqref="X23:Z23">
      <formula1>$BD$2:$BD$3</formula1>
    </dataValidation>
    <dataValidation type="decimal" imeMode="off" operator="greaterThanOrEqual" allowBlank="1" showInputMessage="1" showErrorMessage="1" error="⑥の数値は⑤より小さくなることはありません。" sqref="AU15:AV15">
      <formula1>AU14</formula1>
    </dataValidation>
    <dataValidation type="whole" imeMode="off" operator="lessThanOrEqual" allowBlank="1" showInputMessage="1" showErrorMessage="1" error="⑩の数値は⑨より大きくなることはありません。" sqref="AT26:AV26">
      <formula1>AT25</formula1>
    </dataValidation>
    <dataValidation type="whole" imeMode="off" operator="lessThanOrEqual" allowBlank="1" showInputMessage="1" showErrorMessage="1" error="⑬の数値は⑫より大きくなることはありません。" sqref="AT32:AV32">
      <formula1>AT31</formula1>
    </dataValidation>
  </dataValidations>
  <hyperlinks>
    <hyperlink ref="B69" r:id="rId1"/>
  </hyperlinks>
  <pageMargins left="0.81" right="0.19685039370078741" top="0.66" bottom="0.35433070866141736" header="0.31496062992125984" footer="0.31496062992125984"/>
  <pageSetup paperSize="9" scale="95" orientation="portrait" blackAndWhite="1"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各参照表!$B$3:$B$9</xm:f>
          </x14:formula1>
          <xm:sqref>Z8:AR9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F314"/>
  <sheetViews>
    <sheetView showGridLines="0" showRowColHeaders="0" workbookViewId="0">
      <selection activeCell="B2" sqref="B2:E2"/>
    </sheetView>
  </sheetViews>
  <sheetFormatPr defaultRowHeight="13.5"/>
  <cols>
    <col min="1" max="1" width="1.875" customWidth="1"/>
    <col min="5" max="5" width="10.625" customWidth="1"/>
    <col min="10" max="10" width="9.75" customWidth="1"/>
  </cols>
  <sheetData>
    <row r="1" spans="2:6" ht="20.25" customHeight="1" thickBot="1">
      <c r="B1" s="2" t="s">
        <v>91</v>
      </c>
    </row>
    <row r="2" spans="2:6" ht="15" customHeight="1" thickBot="1">
      <c r="B2" s="365" t="s">
        <v>92</v>
      </c>
      <c r="C2" s="366"/>
      <c r="D2" s="366"/>
      <c r="E2" s="366"/>
      <c r="F2" s="4" t="s">
        <v>93</v>
      </c>
    </row>
    <row r="3" spans="2:6" ht="15" customHeight="1" thickTop="1">
      <c r="B3" s="367" t="s">
        <v>94</v>
      </c>
      <c r="C3" s="368"/>
      <c r="D3" s="368"/>
      <c r="E3" s="368"/>
      <c r="F3" s="5">
        <v>71</v>
      </c>
    </row>
    <row r="4" spans="2:6" ht="15" customHeight="1">
      <c r="B4" s="361" t="s">
        <v>98</v>
      </c>
      <c r="C4" s="362"/>
      <c r="D4" s="362"/>
      <c r="E4" s="362"/>
      <c r="F4" s="6">
        <v>57</v>
      </c>
    </row>
    <row r="5" spans="2:6" ht="15" customHeight="1">
      <c r="B5" s="361" t="s">
        <v>95</v>
      </c>
      <c r="C5" s="362"/>
      <c r="D5" s="362"/>
      <c r="E5" s="362"/>
      <c r="F5" s="6">
        <v>51</v>
      </c>
    </row>
    <row r="6" spans="2:6" ht="15" customHeight="1">
      <c r="B6" s="361" t="s">
        <v>96</v>
      </c>
      <c r="C6" s="362"/>
      <c r="D6" s="362"/>
      <c r="E6" s="362"/>
      <c r="F6" s="6">
        <v>41</v>
      </c>
    </row>
    <row r="7" spans="2:6" ht="15" customHeight="1">
      <c r="B7" s="361" t="s">
        <v>97</v>
      </c>
      <c r="C7" s="362"/>
      <c r="D7" s="362"/>
      <c r="E7" s="362"/>
      <c r="F7" s="6">
        <v>29</v>
      </c>
    </row>
    <row r="8" spans="2:6" ht="15" customHeight="1">
      <c r="B8" s="361" t="s">
        <v>99</v>
      </c>
      <c r="C8" s="362"/>
      <c r="D8" s="362"/>
      <c r="E8" s="362"/>
      <c r="F8" s="6">
        <v>33</v>
      </c>
    </row>
    <row r="9" spans="2:6" ht="15" customHeight="1" thickBot="1">
      <c r="B9" s="363" t="s">
        <v>100</v>
      </c>
      <c r="C9" s="364"/>
      <c r="D9" s="364"/>
      <c r="E9" s="364"/>
      <c r="F9" s="7">
        <v>30</v>
      </c>
    </row>
    <row r="10" spans="2:6" ht="15.75" customHeight="1"/>
    <row r="11" spans="2:6" ht="20.25" customHeight="1" thickBot="1">
      <c r="B11" s="2" t="s">
        <v>232</v>
      </c>
    </row>
    <row r="12" spans="2:6" ht="15" customHeight="1" thickBot="1">
      <c r="B12" s="8" t="s">
        <v>101</v>
      </c>
      <c r="C12" s="9" t="s">
        <v>102</v>
      </c>
      <c r="D12" s="10" t="s">
        <v>103</v>
      </c>
      <c r="F12" s="2" t="s">
        <v>233</v>
      </c>
    </row>
    <row r="13" spans="2:6" ht="15" customHeight="1" thickTop="1">
      <c r="B13" s="12">
        <v>18</v>
      </c>
      <c r="C13" s="3">
        <v>64</v>
      </c>
      <c r="D13" s="6">
        <v>70</v>
      </c>
    </row>
    <row r="14" spans="2:6" ht="15" customHeight="1">
      <c r="B14" s="12">
        <v>19</v>
      </c>
      <c r="C14" s="3">
        <v>63</v>
      </c>
      <c r="D14" s="6">
        <v>69</v>
      </c>
    </row>
    <row r="15" spans="2:6" ht="15" customHeight="1">
      <c r="B15" s="12">
        <v>20</v>
      </c>
      <c r="C15" s="3">
        <v>62</v>
      </c>
      <c r="D15" s="6">
        <v>68</v>
      </c>
    </row>
    <row r="16" spans="2:6" ht="15" customHeight="1">
      <c r="B16" s="12">
        <v>21</v>
      </c>
      <c r="C16" s="3">
        <v>61</v>
      </c>
      <c r="D16" s="6">
        <v>67</v>
      </c>
    </row>
    <row r="17" spans="2:4" ht="15" customHeight="1">
      <c r="B17" s="12">
        <v>22</v>
      </c>
      <c r="C17" s="3">
        <v>60</v>
      </c>
      <c r="D17" s="6">
        <v>66</v>
      </c>
    </row>
    <row r="18" spans="2:4" ht="15" customHeight="1">
      <c r="B18" s="12">
        <v>23</v>
      </c>
      <c r="C18" s="3">
        <v>59</v>
      </c>
      <c r="D18" s="6">
        <v>65</v>
      </c>
    </row>
    <row r="19" spans="2:4" ht="15" customHeight="1">
      <c r="B19" s="12">
        <v>24</v>
      </c>
      <c r="C19" s="3">
        <v>58</v>
      </c>
      <c r="D19" s="6">
        <v>64</v>
      </c>
    </row>
    <row r="20" spans="2:4" ht="15" customHeight="1">
      <c r="B20" s="12">
        <v>25</v>
      </c>
      <c r="C20" s="3">
        <v>57</v>
      </c>
      <c r="D20" s="6">
        <v>63</v>
      </c>
    </row>
    <row r="21" spans="2:4" ht="15" customHeight="1">
      <c r="B21" s="12">
        <v>26</v>
      </c>
      <c r="C21" s="3">
        <v>56</v>
      </c>
      <c r="D21" s="6">
        <v>62</v>
      </c>
    </row>
    <row r="22" spans="2:4" ht="15" customHeight="1">
      <c r="B22" s="12">
        <v>27</v>
      </c>
      <c r="C22" s="3">
        <v>55</v>
      </c>
      <c r="D22" s="6">
        <v>61</v>
      </c>
    </row>
    <row r="23" spans="2:4" ht="15" customHeight="1">
      <c r="B23" s="12">
        <v>28</v>
      </c>
      <c r="C23" s="3">
        <v>54</v>
      </c>
      <c r="D23" s="6">
        <v>60</v>
      </c>
    </row>
    <row r="24" spans="2:4" ht="15" customHeight="1">
      <c r="B24" s="12">
        <v>29</v>
      </c>
      <c r="C24" s="3">
        <v>53</v>
      </c>
      <c r="D24" s="6">
        <v>59</v>
      </c>
    </row>
    <row r="25" spans="2:4" ht="15" customHeight="1">
      <c r="B25" s="12">
        <v>30</v>
      </c>
      <c r="C25" s="3">
        <v>52</v>
      </c>
      <c r="D25" s="6">
        <v>58</v>
      </c>
    </row>
    <row r="26" spans="2:4" ht="15" customHeight="1">
      <c r="B26" s="12">
        <v>31</v>
      </c>
      <c r="C26" s="3">
        <v>51</v>
      </c>
      <c r="D26" s="6">
        <v>57</v>
      </c>
    </row>
    <row r="27" spans="2:4" ht="15" customHeight="1">
      <c r="B27" s="12">
        <v>32</v>
      </c>
      <c r="C27" s="3">
        <v>50</v>
      </c>
      <c r="D27" s="6">
        <v>56</v>
      </c>
    </row>
    <row r="28" spans="2:4" ht="15" customHeight="1">
      <c r="B28" s="12">
        <v>33</v>
      </c>
      <c r="C28" s="3">
        <v>49</v>
      </c>
      <c r="D28" s="6">
        <v>55</v>
      </c>
    </row>
    <row r="29" spans="2:4" ht="15" customHeight="1">
      <c r="B29" s="12">
        <v>34</v>
      </c>
      <c r="C29" s="3">
        <v>48</v>
      </c>
      <c r="D29" s="6">
        <v>54</v>
      </c>
    </row>
    <row r="30" spans="2:4" ht="15" customHeight="1">
      <c r="B30" s="12">
        <v>35</v>
      </c>
      <c r="C30" s="3">
        <v>47</v>
      </c>
      <c r="D30" s="6">
        <v>53</v>
      </c>
    </row>
    <row r="31" spans="2:4" ht="15" customHeight="1">
      <c r="B31" s="12">
        <v>36</v>
      </c>
      <c r="C31" s="3">
        <v>46</v>
      </c>
      <c r="D31" s="6">
        <v>52</v>
      </c>
    </row>
    <row r="32" spans="2:4" ht="15" customHeight="1">
      <c r="B32" s="12">
        <v>37</v>
      </c>
      <c r="C32" s="3">
        <v>45</v>
      </c>
      <c r="D32" s="6">
        <v>51</v>
      </c>
    </row>
    <row r="33" spans="2:4" ht="15" customHeight="1">
      <c r="B33" s="12">
        <v>38</v>
      </c>
      <c r="C33" s="3">
        <v>44</v>
      </c>
      <c r="D33" s="6">
        <v>50</v>
      </c>
    </row>
    <row r="34" spans="2:4" ht="15" customHeight="1">
      <c r="B34" s="12">
        <v>39</v>
      </c>
      <c r="C34" s="3">
        <v>43</v>
      </c>
      <c r="D34" s="6">
        <v>49</v>
      </c>
    </row>
    <row r="35" spans="2:4" ht="15" customHeight="1">
      <c r="B35" s="12">
        <v>40</v>
      </c>
      <c r="C35" s="3">
        <v>43</v>
      </c>
      <c r="D35" s="6">
        <v>48</v>
      </c>
    </row>
    <row r="36" spans="2:4" ht="15" customHeight="1">
      <c r="B36" s="12">
        <v>41</v>
      </c>
      <c r="C36" s="3">
        <v>42</v>
      </c>
      <c r="D36" s="6">
        <v>47</v>
      </c>
    </row>
    <row r="37" spans="2:4" ht="15" customHeight="1">
      <c r="B37" s="12">
        <v>42</v>
      </c>
      <c r="C37" s="3">
        <v>41</v>
      </c>
      <c r="D37" s="6">
        <v>46</v>
      </c>
    </row>
    <row r="38" spans="2:4" ht="15" customHeight="1">
      <c r="B38" s="12">
        <v>43</v>
      </c>
      <c r="C38" s="3">
        <v>40</v>
      </c>
      <c r="D38" s="6">
        <v>45</v>
      </c>
    </row>
    <row r="39" spans="2:4" ht="15" customHeight="1">
      <c r="B39" s="12">
        <v>44</v>
      </c>
      <c r="C39" s="3">
        <v>39</v>
      </c>
      <c r="D39" s="6">
        <v>44</v>
      </c>
    </row>
    <row r="40" spans="2:4" ht="15" customHeight="1">
      <c r="B40" s="12">
        <v>45</v>
      </c>
      <c r="C40" s="3">
        <v>38</v>
      </c>
      <c r="D40" s="6">
        <v>44</v>
      </c>
    </row>
    <row r="41" spans="2:4" ht="15" customHeight="1">
      <c r="B41" s="12">
        <v>46</v>
      </c>
      <c r="C41" s="3">
        <v>37</v>
      </c>
      <c r="D41" s="6">
        <v>43</v>
      </c>
    </row>
    <row r="42" spans="2:4" ht="15" customHeight="1">
      <c r="B42" s="12">
        <v>47</v>
      </c>
      <c r="C42" s="3">
        <v>36</v>
      </c>
      <c r="D42" s="6">
        <v>42</v>
      </c>
    </row>
    <row r="43" spans="2:4" ht="15" customHeight="1">
      <c r="B43" s="12">
        <v>48</v>
      </c>
      <c r="C43" s="3">
        <v>35</v>
      </c>
      <c r="D43" s="6">
        <v>41</v>
      </c>
    </row>
    <row r="44" spans="2:4" ht="15" customHeight="1">
      <c r="B44" s="12">
        <v>49</v>
      </c>
      <c r="C44" s="3">
        <v>34</v>
      </c>
      <c r="D44" s="6">
        <v>40</v>
      </c>
    </row>
    <row r="45" spans="2:4" ht="15" customHeight="1">
      <c r="B45" s="12">
        <v>50</v>
      </c>
      <c r="C45" s="3">
        <v>33</v>
      </c>
      <c r="D45" s="6">
        <v>39</v>
      </c>
    </row>
    <row r="46" spans="2:4" ht="15" customHeight="1">
      <c r="B46" s="12">
        <v>51</v>
      </c>
      <c r="C46" s="3">
        <v>32</v>
      </c>
      <c r="D46" s="6">
        <v>38</v>
      </c>
    </row>
    <row r="47" spans="2:4" ht="15" customHeight="1">
      <c r="B47" s="12">
        <v>52</v>
      </c>
      <c r="C47" s="3">
        <v>31</v>
      </c>
      <c r="D47" s="6">
        <v>37</v>
      </c>
    </row>
    <row r="48" spans="2:4" ht="15" customHeight="1">
      <c r="B48" s="12">
        <v>53</v>
      </c>
      <c r="C48" s="3">
        <v>30</v>
      </c>
      <c r="D48" s="6">
        <v>36</v>
      </c>
    </row>
    <row r="49" spans="2:4" ht="15" customHeight="1">
      <c r="B49" s="12">
        <v>54</v>
      </c>
      <c r="C49" s="3">
        <v>29</v>
      </c>
      <c r="D49" s="6">
        <v>35</v>
      </c>
    </row>
    <row r="50" spans="2:4" ht="15" customHeight="1">
      <c r="B50" s="12">
        <v>55</v>
      </c>
      <c r="C50" s="3">
        <v>29</v>
      </c>
      <c r="D50" s="6">
        <v>34</v>
      </c>
    </row>
    <row r="51" spans="2:4" ht="15" customHeight="1">
      <c r="B51" s="12">
        <v>56</v>
      </c>
      <c r="C51" s="3">
        <v>28</v>
      </c>
      <c r="D51" s="6">
        <v>33</v>
      </c>
    </row>
    <row r="52" spans="2:4" ht="15" customHeight="1">
      <c r="B52" s="12">
        <v>57</v>
      </c>
      <c r="C52" s="3">
        <v>27</v>
      </c>
      <c r="D52" s="6">
        <v>32</v>
      </c>
    </row>
    <row r="53" spans="2:4" ht="15" customHeight="1">
      <c r="B53" s="12">
        <v>58</v>
      </c>
      <c r="C53" s="3">
        <v>26</v>
      </c>
      <c r="D53" s="6">
        <v>31</v>
      </c>
    </row>
    <row r="54" spans="2:4" ht="15" customHeight="1">
      <c r="B54" s="12">
        <v>59</v>
      </c>
      <c r="C54" s="3">
        <v>25</v>
      </c>
      <c r="D54" s="6">
        <v>30</v>
      </c>
    </row>
    <row r="55" spans="2:4" ht="15" customHeight="1">
      <c r="B55" s="12">
        <v>60</v>
      </c>
      <c r="C55" s="3">
        <v>24</v>
      </c>
      <c r="D55" s="6">
        <v>29</v>
      </c>
    </row>
    <row r="56" spans="2:4" ht="15" customHeight="1">
      <c r="B56" s="12">
        <v>61</v>
      </c>
      <c r="C56" s="3">
        <v>23</v>
      </c>
      <c r="D56" s="6">
        <v>29</v>
      </c>
    </row>
    <row r="57" spans="2:4" ht="15" customHeight="1">
      <c r="B57" s="12">
        <v>62</v>
      </c>
      <c r="C57" s="3">
        <v>22</v>
      </c>
      <c r="D57" s="6">
        <v>28</v>
      </c>
    </row>
    <row r="58" spans="2:4" ht="15" customHeight="1">
      <c r="B58" s="12">
        <v>63</v>
      </c>
      <c r="C58" s="3">
        <v>22</v>
      </c>
      <c r="D58" s="6">
        <v>27</v>
      </c>
    </row>
    <row r="59" spans="2:4" ht="15" customHeight="1">
      <c r="B59" s="12">
        <v>64</v>
      </c>
      <c r="C59" s="3">
        <v>21</v>
      </c>
      <c r="D59" s="6">
        <v>26</v>
      </c>
    </row>
    <row r="60" spans="2:4" ht="15" customHeight="1">
      <c r="B60" s="12">
        <v>65</v>
      </c>
      <c r="C60" s="3">
        <v>20</v>
      </c>
      <c r="D60" s="6">
        <v>25</v>
      </c>
    </row>
    <row r="61" spans="2:4" ht="15" customHeight="1">
      <c r="B61" s="12">
        <v>66</v>
      </c>
      <c r="C61" s="3">
        <v>19</v>
      </c>
      <c r="D61" s="6">
        <v>24</v>
      </c>
    </row>
    <row r="62" spans="2:4" ht="15" customHeight="1">
      <c r="B62" s="12">
        <v>67</v>
      </c>
      <c r="C62" s="3">
        <v>18</v>
      </c>
      <c r="D62" s="6">
        <v>23</v>
      </c>
    </row>
    <row r="63" spans="2:4" ht="15" customHeight="1">
      <c r="B63" s="12">
        <v>68</v>
      </c>
      <c r="C63" s="3">
        <v>18</v>
      </c>
      <c r="D63" s="6">
        <v>22</v>
      </c>
    </row>
    <row r="64" spans="2:4" ht="15" customHeight="1">
      <c r="B64" s="12">
        <v>69</v>
      </c>
      <c r="C64" s="3">
        <v>17</v>
      </c>
      <c r="D64" s="6">
        <v>21</v>
      </c>
    </row>
    <row r="65" spans="2:4" ht="15" customHeight="1">
      <c r="B65" s="12">
        <v>70</v>
      </c>
      <c r="C65" s="3">
        <v>16</v>
      </c>
      <c r="D65" s="6">
        <v>20</v>
      </c>
    </row>
    <row r="66" spans="2:4" ht="15" customHeight="1">
      <c r="B66" s="12">
        <v>71</v>
      </c>
      <c r="C66" s="3">
        <v>15</v>
      </c>
      <c r="D66" s="6">
        <v>20</v>
      </c>
    </row>
    <row r="67" spans="2:4" ht="15" customHeight="1">
      <c r="B67" s="12">
        <v>72</v>
      </c>
      <c r="C67" s="3">
        <v>15</v>
      </c>
      <c r="D67" s="6">
        <v>19</v>
      </c>
    </row>
    <row r="68" spans="2:4" ht="15" customHeight="1">
      <c r="B68" s="12">
        <v>73</v>
      </c>
      <c r="C68" s="3">
        <v>14</v>
      </c>
      <c r="D68" s="6">
        <v>18</v>
      </c>
    </row>
    <row r="69" spans="2:4" ht="15" customHeight="1">
      <c r="B69" s="12">
        <v>74</v>
      </c>
      <c r="C69" s="3">
        <v>13</v>
      </c>
      <c r="D69" s="6">
        <v>17</v>
      </c>
    </row>
    <row r="70" spans="2:4" ht="15" customHeight="1">
      <c r="B70" s="12">
        <v>75</v>
      </c>
      <c r="C70" s="3">
        <v>13</v>
      </c>
      <c r="D70" s="6">
        <v>16</v>
      </c>
    </row>
    <row r="71" spans="2:4" ht="15" customHeight="1">
      <c r="B71" s="12">
        <v>76</v>
      </c>
      <c r="C71" s="3">
        <v>12</v>
      </c>
      <c r="D71" s="6">
        <v>15</v>
      </c>
    </row>
    <row r="72" spans="2:4" ht="15" customHeight="1">
      <c r="B72" s="12">
        <v>77</v>
      </c>
      <c r="C72" s="3">
        <v>11</v>
      </c>
      <c r="D72" s="6">
        <v>15</v>
      </c>
    </row>
    <row r="73" spans="2:4" ht="15" customHeight="1">
      <c r="B73" s="12">
        <v>78</v>
      </c>
      <c r="C73" s="3">
        <v>11</v>
      </c>
      <c r="D73" s="6">
        <v>14</v>
      </c>
    </row>
    <row r="74" spans="2:4" ht="15" customHeight="1">
      <c r="B74" s="12">
        <v>79</v>
      </c>
      <c r="C74" s="3">
        <v>10</v>
      </c>
      <c r="D74" s="6">
        <v>13</v>
      </c>
    </row>
    <row r="75" spans="2:4" ht="15" customHeight="1">
      <c r="B75" s="12">
        <v>80</v>
      </c>
      <c r="C75" s="3">
        <v>9</v>
      </c>
      <c r="D75" s="6">
        <v>12</v>
      </c>
    </row>
    <row r="76" spans="2:4" ht="15" customHeight="1">
      <c r="B76" s="12">
        <v>81</v>
      </c>
      <c r="C76" s="3">
        <v>9</v>
      </c>
      <c r="D76" s="6">
        <v>12</v>
      </c>
    </row>
    <row r="77" spans="2:4" ht="15" customHeight="1">
      <c r="B77" s="12">
        <v>82</v>
      </c>
      <c r="C77" s="3">
        <v>8</v>
      </c>
      <c r="D77" s="6">
        <v>11</v>
      </c>
    </row>
    <row r="78" spans="2:4" ht="15" customHeight="1">
      <c r="B78" s="12">
        <v>83</v>
      </c>
      <c r="C78" s="3">
        <v>8</v>
      </c>
      <c r="D78" s="6">
        <v>10</v>
      </c>
    </row>
    <row r="79" spans="2:4" ht="15" customHeight="1">
      <c r="B79" s="12">
        <v>84</v>
      </c>
      <c r="C79" s="3">
        <v>7</v>
      </c>
      <c r="D79" s="6">
        <v>9</v>
      </c>
    </row>
    <row r="80" spans="2:4" ht="15" customHeight="1">
      <c r="B80" s="12">
        <v>85</v>
      </c>
      <c r="C80" s="3">
        <v>7</v>
      </c>
      <c r="D80" s="6">
        <v>9</v>
      </c>
    </row>
    <row r="81" spans="2:4" ht="15" customHeight="1">
      <c r="B81" s="12">
        <v>86</v>
      </c>
      <c r="C81" s="3">
        <v>6</v>
      </c>
      <c r="D81" s="6">
        <v>8</v>
      </c>
    </row>
    <row r="82" spans="2:4" ht="15" customHeight="1">
      <c r="B82" s="12">
        <v>87</v>
      </c>
      <c r="C82" s="3">
        <v>6</v>
      </c>
      <c r="D82" s="6">
        <v>7</v>
      </c>
    </row>
    <row r="83" spans="2:4" ht="15" customHeight="1">
      <c r="B83" s="12">
        <v>88</v>
      </c>
      <c r="C83" s="3">
        <v>5</v>
      </c>
      <c r="D83" s="6">
        <v>7</v>
      </c>
    </row>
    <row r="84" spans="2:4" ht="15" customHeight="1">
      <c r="B84" s="12">
        <v>89</v>
      </c>
      <c r="C84" s="3">
        <v>5</v>
      </c>
      <c r="D84" s="6">
        <v>6</v>
      </c>
    </row>
    <row r="85" spans="2:4" ht="15" customHeight="1">
      <c r="B85" s="12">
        <v>90</v>
      </c>
      <c r="C85" s="3">
        <v>4</v>
      </c>
      <c r="D85" s="6">
        <v>6</v>
      </c>
    </row>
    <row r="86" spans="2:4" ht="15" customHeight="1">
      <c r="B86" s="12">
        <v>91</v>
      </c>
      <c r="C86" s="3">
        <v>4</v>
      </c>
      <c r="D86" s="6">
        <v>5</v>
      </c>
    </row>
    <row r="87" spans="2:4" ht="15" customHeight="1">
      <c r="B87" s="12">
        <v>92</v>
      </c>
      <c r="C87" s="3">
        <v>4</v>
      </c>
      <c r="D87" s="6">
        <v>5</v>
      </c>
    </row>
    <row r="88" spans="2:4" ht="15" customHeight="1">
      <c r="B88" s="12">
        <v>93</v>
      </c>
      <c r="C88" s="3">
        <v>4</v>
      </c>
      <c r="D88" s="6">
        <v>5</v>
      </c>
    </row>
    <row r="89" spans="2:4" ht="15" customHeight="1">
      <c r="B89" s="12">
        <v>94</v>
      </c>
      <c r="C89" s="3">
        <v>3</v>
      </c>
      <c r="D89" s="6">
        <v>4</v>
      </c>
    </row>
    <row r="90" spans="2:4" ht="15" customHeight="1">
      <c r="B90" s="12">
        <v>95</v>
      </c>
      <c r="C90" s="3">
        <v>3</v>
      </c>
      <c r="D90" s="6">
        <v>4</v>
      </c>
    </row>
    <row r="91" spans="2:4" ht="15" customHeight="1">
      <c r="B91" s="12">
        <v>96</v>
      </c>
      <c r="C91" s="3">
        <v>3</v>
      </c>
      <c r="D91" s="6">
        <v>3</v>
      </c>
    </row>
    <row r="92" spans="2:4" ht="15" customHeight="1">
      <c r="B92" s="12">
        <v>97</v>
      </c>
      <c r="C92" s="3">
        <v>3</v>
      </c>
      <c r="D92" s="6">
        <v>3</v>
      </c>
    </row>
    <row r="93" spans="2:4" ht="15" customHeight="1">
      <c r="B93" s="12">
        <v>98</v>
      </c>
      <c r="C93" s="3">
        <v>3</v>
      </c>
      <c r="D93" s="6">
        <v>3</v>
      </c>
    </row>
    <row r="94" spans="2:4" ht="15" customHeight="1">
      <c r="B94" s="12">
        <v>99</v>
      </c>
      <c r="C94" s="3">
        <v>2</v>
      </c>
      <c r="D94" s="6">
        <v>3</v>
      </c>
    </row>
    <row r="95" spans="2:4" ht="15" customHeight="1">
      <c r="B95" s="12">
        <v>100</v>
      </c>
      <c r="C95" s="3">
        <v>2</v>
      </c>
      <c r="D95" s="6">
        <v>3</v>
      </c>
    </row>
    <row r="96" spans="2:4" ht="15" customHeight="1">
      <c r="B96" s="12">
        <v>101</v>
      </c>
      <c r="C96" s="3">
        <v>2</v>
      </c>
      <c r="D96" s="6">
        <v>2</v>
      </c>
    </row>
    <row r="97" spans="2:4" ht="15" customHeight="1">
      <c r="B97" s="12">
        <v>102</v>
      </c>
      <c r="C97" s="3">
        <v>2</v>
      </c>
      <c r="D97" s="6">
        <v>2</v>
      </c>
    </row>
    <row r="98" spans="2:4" ht="15" customHeight="1">
      <c r="B98" s="12">
        <v>103</v>
      </c>
      <c r="C98" s="3">
        <v>2</v>
      </c>
      <c r="D98" s="6">
        <v>2</v>
      </c>
    </row>
    <row r="99" spans="2:4" ht="15" customHeight="1">
      <c r="B99" s="12">
        <v>104</v>
      </c>
      <c r="C99" s="3">
        <v>2</v>
      </c>
      <c r="D99" s="6">
        <v>2</v>
      </c>
    </row>
    <row r="100" spans="2:4" ht="15" customHeight="1">
      <c r="B100" s="12">
        <v>105</v>
      </c>
      <c r="C100" s="3">
        <v>2</v>
      </c>
      <c r="D100" s="6">
        <v>2</v>
      </c>
    </row>
    <row r="101" spans="2:4" ht="15" customHeight="1">
      <c r="B101" s="12">
        <v>106</v>
      </c>
      <c r="C101" s="3">
        <v>2</v>
      </c>
      <c r="D101" s="6">
        <v>2</v>
      </c>
    </row>
    <row r="102" spans="2:4" ht="15" customHeight="1">
      <c r="B102" s="12">
        <v>107</v>
      </c>
      <c r="C102" s="3">
        <v>1</v>
      </c>
      <c r="D102" s="6">
        <v>2</v>
      </c>
    </row>
    <row r="103" spans="2:4" ht="15" customHeight="1">
      <c r="B103" s="12">
        <v>108</v>
      </c>
      <c r="C103" s="3">
        <v>1</v>
      </c>
      <c r="D103" s="6">
        <v>1</v>
      </c>
    </row>
    <row r="104" spans="2:4" ht="15" customHeight="1">
      <c r="B104" s="12">
        <v>109</v>
      </c>
      <c r="C104" s="3">
        <v>1</v>
      </c>
      <c r="D104" s="6">
        <v>1</v>
      </c>
    </row>
    <row r="105" spans="2:4" ht="15" customHeight="1">
      <c r="B105" s="12">
        <v>110</v>
      </c>
      <c r="C105" s="3">
        <v>1</v>
      </c>
      <c r="D105" s="6">
        <v>1</v>
      </c>
    </row>
    <row r="106" spans="2:4" ht="15" customHeight="1">
      <c r="B106" s="12">
        <v>111</v>
      </c>
      <c r="C106" s="3">
        <v>1</v>
      </c>
      <c r="D106" s="6">
        <v>1</v>
      </c>
    </row>
    <row r="107" spans="2:4" ht="15" customHeight="1">
      <c r="B107" s="12">
        <v>112</v>
      </c>
      <c r="C107" s="3">
        <v>1</v>
      </c>
      <c r="D107" s="6">
        <v>1</v>
      </c>
    </row>
    <row r="108" spans="2:4" ht="15" customHeight="1">
      <c r="B108" s="12">
        <v>113</v>
      </c>
      <c r="C108" s="3">
        <v>1</v>
      </c>
      <c r="D108" s="6">
        <v>1</v>
      </c>
    </row>
    <row r="109" spans="2:4" ht="15" customHeight="1" thickBot="1">
      <c r="B109" s="13">
        <v>114</v>
      </c>
      <c r="C109" s="14"/>
      <c r="D109" s="7">
        <v>1</v>
      </c>
    </row>
    <row r="110" spans="2:4" ht="15" customHeight="1"/>
    <row r="111" spans="2:4" ht="20.25" customHeight="1" thickBot="1">
      <c r="B111" s="2" t="s">
        <v>104</v>
      </c>
    </row>
    <row r="112" spans="2:4" ht="15" customHeight="1" thickBot="1">
      <c r="B112" s="15" t="s">
        <v>105</v>
      </c>
      <c r="C112" s="69" t="s">
        <v>106</v>
      </c>
    </row>
    <row r="113" spans="2:5" ht="15" customHeight="1" thickTop="1">
      <c r="B113" s="11">
        <v>1</v>
      </c>
      <c r="C113" s="5">
        <v>971</v>
      </c>
      <c r="E113" s="70" t="s">
        <v>153</v>
      </c>
    </row>
    <row r="114" spans="2:5" ht="15" customHeight="1">
      <c r="B114" s="12">
        <v>2</v>
      </c>
      <c r="C114" s="6">
        <v>943</v>
      </c>
    </row>
    <row r="115" spans="2:5" ht="15" customHeight="1">
      <c r="B115" s="12">
        <v>3</v>
      </c>
      <c r="C115" s="6">
        <v>915</v>
      </c>
    </row>
    <row r="116" spans="2:5" ht="15" customHeight="1">
      <c r="B116" s="12">
        <v>4</v>
      </c>
      <c r="C116" s="6">
        <v>888</v>
      </c>
    </row>
    <row r="117" spans="2:5" ht="15" customHeight="1">
      <c r="B117" s="12">
        <v>5</v>
      </c>
      <c r="C117" s="6">
        <v>863</v>
      </c>
    </row>
    <row r="118" spans="2:5" ht="15" customHeight="1">
      <c r="B118" s="12">
        <v>6</v>
      </c>
      <c r="C118" s="6">
        <v>837</v>
      </c>
    </row>
    <row r="119" spans="2:5" ht="15" customHeight="1">
      <c r="B119" s="12">
        <v>7</v>
      </c>
      <c r="C119" s="6">
        <v>813</v>
      </c>
    </row>
    <row r="120" spans="2:5" ht="15" customHeight="1">
      <c r="B120" s="12">
        <v>8</v>
      </c>
      <c r="C120" s="6">
        <v>789</v>
      </c>
    </row>
    <row r="121" spans="2:5" ht="15" customHeight="1">
      <c r="B121" s="12">
        <v>9</v>
      </c>
      <c r="C121" s="6">
        <v>766</v>
      </c>
    </row>
    <row r="122" spans="2:5" ht="15" customHeight="1">
      <c r="B122" s="12">
        <v>10</v>
      </c>
      <c r="C122" s="6">
        <v>744</v>
      </c>
    </row>
    <row r="123" spans="2:5" ht="15" customHeight="1">
      <c r="B123" s="12">
        <v>11</v>
      </c>
      <c r="C123" s="6">
        <v>722</v>
      </c>
    </row>
    <row r="124" spans="2:5" ht="15" customHeight="1">
      <c r="B124" s="12">
        <v>12</v>
      </c>
      <c r="C124" s="6">
        <v>701</v>
      </c>
    </row>
    <row r="125" spans="2:5" ht="15" customHeight="1">
      <c r="B125" s="12">
        <v>13</v>
      </c>
      <c r="C125" s="6">
        <v>681</v>
      </c>
    </row>
    <row r="126" spans="2:5" ht="15" customHeight="1">
      <c r="B126" s="12">
        <v>14</v>
      </c>
      <c r="C126" s="6">
        <v>661</v>
      </c>
    </row>
    <row r="127" spans="2:5" ht="15" customHeight="1">
      <c r="B127" s="12">
        <v>15</v>
      </c>
      <c r="C127" s="6">
        <v>642</v>
      </c>
    </row>
    <row r="128" spans="2:5" ht="15" customHeight="1">
      <c r="B128" s="12">
        <v>16</v>
      </c>
      <c r="C128" s="6">
        <v>623</v>
      </c>
    </row>
    <row r="129" spans="2:3" ht="15" customHeight="1">
      <c r="B129" s="12">
        <v>17</v>
      </c>
      <c r="C129" s="6">
        <v>605</v>
      </c>
    </row>
    <row r="130" spans="2:3" ht="15" customHeight="1">
      <c r="B130" s="12">
        <v>18</v>
      </c>
      <c r="C130" s="6">
        <v>587</v>
      </c>
    </row>
    <row r="131" spans="2:3" ht="15" customHeight="1">
      <c r="B131" s="12">
        <v>19</v>
      </c>
      <c r="C131" s="6">
        <v>570</v>
      </c>
    </row>
    <row r="132" spans="2:3" ht="15" customHeight="1">
      <c r="B132" s="12">
        <v>20</v>
      </c>
      <c r="C132" s="6">
        <v>554</v>
      </c>
    </row>
    <row r="133" spans="2:3" ht="15" customHeight="1">
      <c r="B133" s="12">
        <v>21</v>
      </c>
      <c r="C133" s="6">
        <v>538</v>
      </c>
    </row>
    <row r="134" spans="2:3" ht="15" customHeight="1">
      <c r="B134" s="12">
        <v>22</v>
      </c>
      <c r="C134" s="6">
        <v>522</v>
      </c>
    </row>
    <row r="135" spans="2:3" ht="15" customHeight="1">
      <c r="B135" s="12">
        <v>23</v>
      </c>
      <c r="C135" s="6">
        <v>507</v>
      </c>
    </row>
    <row r="136" spans="2:3" ht="15" customHeight="1">
      <c r="B136" s="12">
        <v>24</v>
      </c>
      <c r="C136" s="6">
        <v>492</v>
      </c>
    </row>
    <row r="137" spans="2:3" ht="15" customHeight="1">
      <c r="B137" s="12">
        <v>25</v>
      </c>
      <c r="C137" s="6">
        <v>478</v>
      </c>
    </row>
    <row r="138" spans="2:3" ht="15" customHeight="1">
      <c r="B138" s="12">
        <v>26</v>
      </c>
      <c r="C138" s="6">
        <v>464</v>
      </c>
    </row>
    <row r="139" spans="2:3" ht="15" customHeight="1">
      <c r="B139" s="12">
        <v>27</v>
      </c>
      <c r="C139" s="6">
        <v>450</v>
      </c>
    </row>
    <row r="140" spans="2:3" ht="15" customHeight="1">
      <c r="B140" s="12">
        <v>28</v>
      </c>
      <c r="C140" s="6">
        <v>437</v>
      </c>
    </row>
    <row r="141" spans="2:3" ht="15" customHeight="1">
      <c r="B141" s="12">
        <v>29</v>
      </c>
      <c r="C141" s="6">
        <v>424</v>
      </c>
    </row>
    <row r="142" spans="2:3" ht="15" customHeight="1">
      <c r="B142" s="12">
        <v>30</v>
      </c>
      <c r="C142" s="6">
        <v>412</v>
      </c>
    </row>
    <row r="143" spans="2:3" ht="15" customHeight="1">
      <c r="B143" s="12">
        <v>31</v>
      </c>
      <c r="C143" s="6">
        <v>400</v>
      </c>
    </row>
    <row r="144" spans="2:3" ht="15" customHeight="1">
      <c r="B144" s="12">
        <v>32</v>
      </c>
      <c r="C144" s="6">
        <v>388</v>
      </c>
    </row>
    <row r="145" spans="2:3" ht="15" customHeight="1">
      <c r="B145" s="12">
        <v>33</v>
      </c>
      <c r="C145" s="6">
        <v>377</v>
      </c>
    </row>
    <row r="146" spans="2:3" ht="15" customHeight="1">
      <c r="B146" s="12">
        <v>34</v>
      </c>
      <c r="C146" s="6">
        <v>366</v>
      </c>
    </row>
    <row r="147" spans="2:3" ht="15" customHeight="1">
      <c r="B147" s="12">
        <v>35</v>
      </c>
      <c r="C147" s="6">
        <v>355</v>
      </c>
    </row>
    <row r="148" spans="2:3" ht="15" customHeight="1">
      <c r="B148" s="12">
        <v>36</v>
      </c>
      <c r="C148" s="6">
        <v>345</v>
      </c>
    </row>
    <row r="149" spans="2:3" ht="15" customHeight="1">
      <c r="B149" s="12">
        <v>37</v>
      </c>
      <c r="C149" s="6">
        <v>335</v>
      </c>
    </row>
    <row r="150" spans="2:3" ht="15" customHeight="1">
      <c r="B150" s="12">
        <v>38</v>
      </c>
      <c r="C150" s="6">
        <v>325</v>
      </c>
    </row>
    <row r="151" spans="2:3" ht="15" customHeight="1">
      <c r="B151" s="12">
        <v>39</v>
      </c>
      <c r="C151" s="6">
        <v>316</v>
      </c>
    </row>
    <row r="152" spans="2:3" ht="15" customHeight="1">
      <c r="B152" s="12">
        <v>40</v>
      </c>
      <c r="C152" s="6">
        <v>307</v>
      </c>
    </row>
    <row r="153" spans="2:3" ht="15" customHeight="1">
      <c r="B153" s="12">
        <v>41</v>
      </c>
      <c r="C153" s="6">
        <v>298</v>
      </c>
    </row>
    <row r="154" spans="2:3" ht="15" customHeight="1">
      <c r="B154" s="12">
        <v>42</v>
      </c>
      <c r="C154" s="6">
        <v>289</v>
      </c>
    </row>
    <row r="155" spans="2:3" ht="15" customHeight="1">
      <c r="B155" s="12">
        <v>43</v>
      </c>
      <c r="C155" s="6">
        <v>281</v>
      </c>
    </row>
    <row r="156" spans="2:3" ht="15" customHeight="1">
      <c r="B156" s="12">
        <v>44</v>
      </c>
      <c r="C156" s="6">
        <v>272</v>
      </c>
    </row>
    <row r="157" spans="2:3" ht="15" customHeight="1">
      <c r="B157" s="12">
        <v>45</v>
      </c>
      <c r="C157" s="6">
        <v>264</v>
      </c>
    </row>
    <row r="158" spans="2:3" ht="15" customHeight="1">
      <c r="B158" s="12">
        <v>46</v>
      </c>
      <c r="C158" s="6">
        <v>257</v>
      </c>
    </row>
    <row r="159" spans="2:3" ht="15" customHeight="1">
      <c r="B159" s="12">
        <v>47</v>
      </c>
      <c r="C159" s="6">
        <v>249</v>
      </c>
    </row>
    <row r="160" spans="2:3" ht="15" customHeight="1">
      <c r="B160" s="12">
        <v>48</v>
      </c>
      <c r="C160" s="6">
        <v>242</v>
      </c>
    </row>
    <row r="161" spans="2:3" ht="15" customHeight="1">
      <c r="B161" s="12">
        <v>49</v>
      </c>
      <c r="C161" s="6">
        <v>235</v>
      </c>
    </row>
    <row r="162" spans="2:3" ht="15" customHeight="1">
      <c r="B162" s="12">
        <v>50</v>
      </c>
      <c r="C162" s="6">
        <v>228</v>
      </c>
    </row>
    <row r="163" spans="2:3" ht="15" customHeight="1">
      <c r="B163" s="12">
        <v>51</v>
      </c>
      <c r="C163" s="6">
        <v>221</v>
      </c>
    </row>
    <row r="164" spans="2:3" ht="15" customHeight="1">
      <c r="B164" s="12">
        <v>52</v>
      </c>
      <c r="C164" s="6">
        <v>215</v>
      </c>
    </row>
    <row r="165" spans="2:3" ht="15" customHeight="1">
      <c r="B165" s="12">
        <v>53</v>
      </c>
      <c r="C165" s="6">
        <v>209</v>
      </c>
    </row>
    <row r="166" spans="2:3" ht="15" customHeight="1">
      <c r="B166" s="12">
        <v>54</v>
      </c>
      <c r="C166" s="6">
        <v>203</v>
      </c>
    </row>
    <row r="167" spans="2:3" ht="15" customHeight="1">
      <c r="B167" s="12">
        <v>55</v>
      </c>
      <c r="C167" s="6">
        <v>197</v>
      </c>
    </row>
    <row r="168" spans="2:3" ht="15" customHeight="1">
      <c r="B168" s="12">
        <v>56</v>
      </c>
      <c r="C168" s="6">
        <v>191</v>
      </c>
    </row>
    <row r="169" spans="2:3" ht="15" customHeight="1">
      <c r="B169" s="12">
        <v>57</v>
      </c>
      <c r="C169" s="6">
        <v>185</v>
      </c>
    </row>
    <row r="170" spans="2:3" ht="15" customHeight="1">
      <c r="B170" s="12">
        <v>58</v>
      </c>
      <c r="C170" s="6">
        <v>180</v>
      </c>
    </row>
    <row r="171" spans="2:3" ht="15" customHeight="1">
      <c r="B171" s="12">
        <v>59</v>
      </c>
      <c r="C171" s="6">
        <v>175</v>
      </c>
    </row>
    <row r="172" spans="2:3" ht="15" customHeight="1">
      <c r="B172" s="12">
        <v>60</v>
      </c>
      <c r="C172" s="6">
        <v>170</v>
      </c>
    </row>
    <row r="173" spans="2:3" ht="15" customHeight="1">
      <c r="B173" s="12">
        <v>61</v>
      </c>
      <c r="C173" s="6">
        <v>165</v>
      </c>
    </row>
    <row r="174" spans="2:3" ht="15" customHeight="1">
      <c r="B174" s="12">
        <v>62</v>
      </c>
      <c r="C174" s="6">
        <v>160</v>
      </c>
    </row>
    <row r="175" spans="2:3" ht="15" customHeight="1">
      <c r="B175" s="12">
        <v>63</v>
      </c>
      <c r="C175" s="6">
        <v>155</v>
      </c>
    </row>
    <row r="176" spans="2:3" ht="15" customHeight="1">
      <c r="B176" s="12">
        <v>64</v>
      </c>
      <c r="C176" s="6">
        <v>151</v>
      </c>
    </row>
    <row r="177" spans="2:3" ht="15" customHeight="1">
      <c r="B177" s="12">
        <v>65</v>
      </c>
      <c r="C177" s="6">
        <v>146</v>
      </c>
    </row>
    <row r="178" spans="2:3" ht="15" customHeight="1">
      <c r="B178" s="12">
        <v>66</v>
      </c>
      <c r="C178" s="6">
        <v>142</v>
      </c>
    </row>
    <row r="179" spans="2:3" ht="15" customHeight="1">
      <c r="B179" s="12">
        <v>67</v>
      </c>
      <c r="C179" s="6">
        <v>138</v>
      </c>
    </row>
    <row r="180" spans="2:3" ht="15" customHeight="1">
      <c r="B180" s="12">
        <v>68</v>
      </c>
      <c r="C180" s="6">
        <v>134</v>
      </c>
    </row>
    <row r="181" spans="2:3" ht="15" customHeight="1">
      <c r="B181" s="12">
        <v>69</v>
      </c>
      <c r="C181" s="6">
        <v>130</v>
      </c>
    </row>
    <row r="182" spans="2:3" ht="15" customHeight="1" thickBot="1">
      <c r="B182" s="13">
        <v>70</v>
      </c>
      <c r="C182" s="7">
        <v>126</v>
      </c>
    </row>
    <row r="183" spans="2:3">
      <c r="B183" s="1"/>
      <c r="C183" s="1"/>
    </row>
    <row r="184" spans="2:3">
      <c r="B184" s="1"/>
      <c r="C184" s="1"/>
    </row>
    <row r="185" spans="2:3">
      <c r="B185" s="1"/>
      <c r="C185" s="1"/>
    </row>
    <row r="186" spans="2:3">
      <c r="B186" s="1"/>
      <c r="C186" s="1"/>
    </row>
    <row r="187" spans="2:3">
      <c r="B187" s="1"/>
      <c r="C187" s="1"/>
    </row>
    <row r="188" spans="2:3">
      <c r="B188" s="1"/>
      <c r="C188" s="1"/>
    </row>
    <row r="189" spans="2:3">
      <c r="B189" s="1"/>
      <c r="C189" s="1"/>
    </row>
    <row r="190" spans="2:3">
      <c r="B190" s="1"/>
      <c r="C190" s="1"/>
    </row>
    <row r="191" spans="2:3">
      <c r="B191" s="1"/>
      <c r="C191" s="1"/>
    </row>
    <row r="192" spans="2:3">
      <c r="B192" s="1"/>
      <c r="C192" s="1"/>
    </row>
    <row r="193" spans="2:3">
      <c r="B193" s="1"/>
      <c r="C193" s="1"/>
    </row>
    <row r="194" spans="2:3">
      <c r="B194" s="1"/>
      <c r="C194" s="1"/>
    </row>
    <row r="195" spans="2:3">
      <c r="B195" s="1"/>
      <c r="C195" s="1"/>
    </row>
    <row r="196" spans="2:3">
      <c r="B196" s="1"/>
      <c r="C196" s="1"/>
    </row>
    <row r="197" spans="2:3">
      <c r="B197" s="1"/>
      <c r="C197" s="1"/>
    </row>
    <row r="198" spans="2:3">
      <c r="B198" s="1"/>
      <c r="C198" s="1"/>
    </row>
    <row r="199" spans="2:3">
      <c r="B199" s="1"/>
      <c r="C199" s="1"/>
    </row>
    <row r="200" spans="2:3">
      <c r="B200" s="1"/>
      <c r="C200" s="1"/>
    </row>
    <row r="201" spans="2:3">
      <c r="B201" s="1"/>
      <c r="C201" s="1"/>
    </row>
    <row r="202" spans="2:3">
      <c r="B202" s="1"/>
      <c r="C202" s="1"/>
    </row>
    <row r="203" spans="2:3">
      <c r="B203" s="1"/>
      <c r="C203" s="1"/>
    </row>
    <row r="204" spans="2:3">
      <c r="B204" s="1"/>
      <c r="C204" s="1"/>
    </row>
    <row r="205" spans="2:3">
      <c r="B205" s="1"/>
      <c r="C205" s="1"/>
    </row>
    <row r="206" spans="2:3">
      <c r="B206" s="1"/>
      <c r="C206" s="1"/>
    </row>
    <row r="207" spans="2:3">
      <c r="B207" s="1"/>
      <c r="C207" s="1"/>
    </row>
    <row r="208" spans="2:3">
      <c r="B208" s="1"/>
      <c r="C208" s="1"/>
    </row>
    <row r="209" spans="2:3">
      <c r="B209" s="1"/>
      <c r="C209" s="1"/>
    </row>
    <row r="210" spans="2:3">
      <c r="B210" s="1"/>
      <c r="C210" s="1"/>
    </row>
    <row r="211" spans="2:3">
      <c r="B211" s="1"/>
      <c r="C211" s="1"/>
    </row>
    <row r="212" spans="2:3">
      <c r="B212" s="1"/>
      <c r="C212" s="1"/>
    </row>
    <row r="213" spans="2:3">
      <c r="B213" s="1"/>
      <c r="C213" s="1"/>
    </row>
    <row r="214" spans="2:3">
      <c r="B214" s="1"/>
      <c r="C214" s="1"/>
    </row>
    <row r="215" spans="2:3">
      <c r="B215" s="1"/>
      <c r="C215" s="1"/>
    </row>
    <row r="216" spans="2:3">
      <c r="B216" s="1"/>
      <c r="C216" s="1"/>
    </row>
    <row r="217" spans="2:3">
      <c r="B217" s="1"/>
      <c r="C217" s="1"/>
    </row>
    <row r="218" spans="2:3">
      <c r="B218" s="1"/>
      <c r="C218" s="1"/>
    </row>
    <row r="219" spans="2:3">
      <c r="B219" s="1"/>
      <c r="C219" s="1"/>
    </row>
    <row r="220" spans="2:3">
      <c r="B220" s="1"/>
      <c r="C220" s="1"/>
    </row>
    <row r="221" spans="2:3">
      <c r="B221" s="1"/>
      <c r="C221" s="1"/>
    </row>
    <row r="222" spans="2:3">
      <c r="B222" s="1"/>
      <c r="C222" s="1"/>
    </row>
    <row r="223" spans="2:3">
      <c r="B223" s="1"/>
      <c r="C223" s="1"/>
    </row>
    <row r="224" spans="2:3">
      <c r="B224" s="1"/>
      <c r="C224" s="1"/>
    </row>
    <row r="225" spans="2:3">
      <c r="B225" s="1"/>
      <c r="C225" s="1"/>
    </row>
    <row r="226" spans="2:3">
      <c r="B226" s="1"/>
      <c r="C226" s="1"/>
    </row>
    <row r="227" spans="2:3">
      <c r="B227" s="1"/>
      <c r="C227" s="1"/>
    </row>
    <row r="228" spans="2:3">
      <c r="B228" s="1"/>
      <c r="C228" s="1"/>
    </row>
    <row r="229" spans="2:3">
      <c r="B229" s="1"/>
      <c r="C229" s="1"/>
    </row>
    <row r="230" spans="2:3">
      <c r="B230" s="1"/>
      <c r="C230" s="1"/>
    </row>
    <row r="231" spans="2:3">
      <c r="B231" s="1"/>
      <c r="C231" s="1"/>
    </row>
    <row r="232" spans="2:3">
      <c r="B232" s="1"/>
      <c r="C232" s="1"/>
    </row>
    <row r="233" spans="2:3">
      <c r="B233" s="1"/>
      <c r="C233" s="1"/>
    </row>
    <row r="234" spans="2:3">
      <c r="B234" s="1"/>
      <c r="C234" s="1"/>
    </row>
    <row r="235" spans="2:3">
      <c r="B235" s="1"/>
      <c r="C235" s="1"/>
    </row>
    <row r="236" spans="2:3">
      <c r="B236" s="1"/>
      <c r="C236" s="1"/>
    </row>
    <row r="237" spans="2:3">
      <c r="B237" s="1"/>
      <c r="C237" s="1"/>
    </row>
    <row r="238" spans="2:3">
      <c r="B238" s="1"/>
      <c r="C238" s="1"/>
    </row>
    <row r="239" spans="2:3">
      <c r="B239" s="1"/>
      <c r="C239" s="1"/>
    </row>
    <row r="240" spans="2:3">
      <c r="B240" s="1"/>
      <c r="C240" s="1"/>
    </row>
    <row r="241" spans="2:3">
      <c r="B241" s="1"/>
      <c r="C241" s="1"/>
    </row>
    <row r="242" spans="2:3">
      <c r="B242" s="1"/>
      <c r="C242" s="1"/>
    </row>
    <row r="243" spans="2:3">
      <c r="B243" s="1"/>
      <c r="C243" s="1"/>
    </row>
    <row r="244" spans="2:3">
      <c r="B244" s="1"/>
      <c r="C244" s="1"/>
    </row>
    <row r="245" spans="2:3">
      <c r="B245" s="1"/>
      <c r="C245" s="1"/>
    </row>
    <row r="246" spans="2:3">
      <c r="B246" s="1"/>
      <c r="C246" s="1"/>
    </row>
    <row r="247" spans="2:3">
      <c r="B247" s="1"/>
      <c r="C247" s="1"/>
    </row>
    <row r="248" spans="2:3">
      <c r="B248" s="1"/>
      <c r="C248" s="1"/>
    </row>
    <row r="249" spans="2:3">
      <c r="B249" s="1"/>
      <c r="C249" s="1"/>
    </row>
    <row r="250" spans="2:3">
      <c r="B250" s="1"/>
      <c r="C250" s="1"/>
    </row>
    <row r="251" spans="2:3">
      <c r="B251" s="1"/>
      <c r="C251" s="1"/>
    </row>
    <row r="252" spans="2:3">
      <c r="B252" s="1"/>
      <c r="C252" s="1"/>
    </row>
    <row r="253" spans="2:3">
      <c r="B253" s="1"/>
      <c r="C253" s="1"/>
    </row>
    <row r="254" spans="2:3">
      <c r="B254" s="1"/>
      <c r="C254" s="1"/>
    </row>
    <row r="255" spans="2:3">
      <c r="B255" s="1"/>
      <c r="C255" s="1"/>
    </row>
    <row r="256" spans="2:3">
      <c r="B256" s="1"/>
      <c r="C256" s="1"/>
    </row>
    <row r="257" spans="2:3">
      <c r="B257" s="1"/>
      <c r="C257" s="1"/>
    </row>
    <row r="258" spans="2:3">
      <c r="B258" s="1"/>
      <c r="C258" s="1"/>
    </row>
    <row r="259" spans="2:3">
      <c r="B259" s="1"/>
      <c r="C259" s="1"/>
    </row>
    <row r="260" spans="2:3">
      <c r="B260" s="1"/>
      <c r="C260" s="1"/>
    </row>
    <row r="261" spans="2:3">
      <c r="B261" s="1"/>
      <c r="C261" s="1"/>
    </row>
    <row r="262" spans="2:3">
      <c r="B262" s="1"/>
      <c r="C262" s="1"/>
    </row>
    <row r="263" spans="2:3">
      <c r="B263" s="1"/>
      <c r="C263" s="1"/>
    </row>
    <row r="264" spans="2:3">
      <c r="B264" s="1"/>
      <c r="C264" s="1"/>
    </row>
    <row r="265" spans="2:3">
      <c r="B265" s="1"/>
      <c r="C265" s="1"/>
    </row>
    <row r="266" spans="2:3">
      <c r="B266" s="1"/>
      <c r="C266" s="1"/>
    </row>
    <row r="267" spans="2:3">
      <c r="B267" s="1"/>
      <c r="C267" s="1"/>
    </row>
    <row r="268" spans="2:3">
      <c r="B268" s="1"/>
      <c r="C268" s="1"/>
    </row>
    <row r="269" spans="2:3">
      <c r="B269" s="1"/>
      <c r="C269" s="1"/>
    </row>
    <row r="270" spans="2:3">
      <c r="B270" s="1"/>
      <c r="C270" s="1"/>
    </row>
    <row r="271" spans="2:3">
      <c r="B271" s="1"/>
      <c r="C271" s="1"/>
    </row>
    <row r="272" spans="2:3">
      <c r="B272" s="1"/>
      <c r="C272" s="1"/>
    </row>
    <row r="273" spans="2:3">
      <c r="B273" s="1"/>
      <c r="C273" s="1"/>
    </row>
    <row r="274" spans="2:3">
      <c r="B274" s="1"/>
      <c r="C274" s="1"/>
    </row>
    <row r="275" spans="2:3">
      <c r="B275" s="1"/>
      <c r="C275" s="1"/>
    </row>
    <row r="276" spans="2:3">
      <c r="B276" s="1"/>
      <c r="C276" s="1"/>
    </row>
    <row r="277" spans="2:3">
      <c r="B277" s="1"/>
      <c r="C277" s="1"/>
    </row>
    <row r="278" spans="2:3">
      <c r="B278" s="1"/>
      <c r="C278" s="1"/>
    </row>
    <row r="279" spans="2:3">
      <c r="B279" s="1"/>
      <c r="C279" s="1"/>
    </row>
    <row r="280" spans="2:3">
      <c r="B280" s="1"/>
      <c r="C280" s="1"/>
    </row>
    <row r="281" spans="2:3">
      <c r="B281" s="1"/>
      <c r="C281" s="1"/>
    </row>
    <row r="282" spans="2:3">
      <c r="B282" s="1"/>
      <c r="C282" s="1"/>
    </row>
    <row r="283" spans="2:3">
      <c r="B283" s="1"/>
      <c r="C283" s="1"/>
    </row>
    <row r="284" spans="2:3">
      <c r="B284" s="1"/>
      <c r="C284" s="1"/>
    </row>
    <row r="285" spans="2:3">
      <c r="B285" s="1"/>
      <c r="C285" s="1"/>
    </row>
    <row r="286" spans="2:3">
      <c r="B286" s="1"/>
      <c r="C286" s="1"/>
    </row>
    <row r="287" spans="2:3">
      <c r="B287" s="1"/>
      <c r="C287" s="1"/>
    </row>
    <row r="288" spans="2:3">
      <c r="B288" s="1"/>
      <c r="C288" s="1"/>
    </row>
    <row r="289" spans="2:3">
      <c r="B289" s="1"/>
      <c r="C289" s="1"/>
    </row>
    <row r="290" spans="2:3">
      <c r="B290" s="1"/>
      <c r="C290" s="1"/>
    </row>
    <row r="291" spans="2:3">
      <c r="B291" s="1"/>
      <c r="C291" s="1"/>
    </row>
    <row r="292" spans="2:3">
      <c r="B292" s="1"/>
      <c r="C292" s="1"/>
    </row>
    <row r="293" spans="2:3">
      <c r="B293" s="1"/>
      <c r="C293" s="1"/>
    </row>
    <row r="294" spans="2:3">
      <c r="B294" s="1"/>
      <c r="C294" s="1"/>
    </row>
    <row r="295" spans="2:3">
      <c r="B295" s="1"/>
      <c r="C295" s="1"/>
    </row>
    <row r="296" spans="2:3">
      <c r="B296" s="1"/>
      <c r="C296" s="1"/>
    </row>
    <row r="297" spans="2:3">
      <c r="B297" s="1"/>
      <c r="C297" s="1"/>
    </row>
    <row r="298" spans="2:3">
      <c r="B298" s="1"/>
      <c r="C298" s="1"/>
    </row>
    <row r="299" spans="2:3">
      <c r="B299" s="1"/>
      <c r="C299" s="1"/>
    </row>
    <row r="300" spans="2:3">
      <c r="B300" s="1"/>
      <c r="C300" s="1"/>
    </row>
    <row r="301" spans="2:3">
      <c r="B301" s="1"/>
      <c r="C301" s="1"/>
    </row>
    <row r="302" spans="2:3">
      <c r="B302" s="1"/>
      <c r="C302" s="1"/>
    </row>
    <row r="303" spans="2:3">
      <c r="B303" s="1"/>
      <c r="C303" s="1"/>
    </row>
    <row r="304" spans="2:3">
      <c r="B304" s="1"/>
      <c r="C304" s="1"/>
    </row>
    <row r="305" spans="2:3">
      <c r="B305" s="1"/>
      <c r="C305" s="1"/>
    </row>
    <row r="306" spans="2:3">
      <c r="B306" s="1"/>
      <c r="C306" s="1"/>
    </row>
    <row r="307" spans="2:3">
      <c r="B307" s="1"/>
      <c r="C307" s="1"/>
    </row>
    <row r="308" spans="2:3">
      <c r="B308" s="1"/>
      <c r="C308" s="1"/>
    </row>
    <row r="309" spans="2:3">
      <c r="B309" s="1"/>
      <c r="C309" s="1"/>
    </row>
    <row r="310" spans="2:3">
      <c r="B310" s="1"/>
      <c r="C310" s="1"/>
    </row>
    <row r="311" spans="2:3">
      <c r="B311" s="1"/>
      <c r="C311" s="1"/>
    </row>
    <row r="312" spans="2:3">
      <c r="B312" s="1"/>
      <c r="C312" s="1"/>
    </row>
    <row r="313" spans="2:3">
      <c r="B313" s="1"/>
      <c r="C313" s="1"/>
    </row>
    <row r="314" spans="2:3">
      <c r="B314" s="1"/>
      <c r="C314" s="1"/>
    </row>
  </sheetData>
  <sheetProtection algorithmName="SHA-512" hashValue="xEWJd0AawqOX7z+8Y2ubxeRCVaEPOc5oCv9LSS+o6pgrPkNhiakZBS8Tr5DqUotWdjzM0LcuaeJ+lgzb3agtaQ==" saltValue="gpFtUr2OoqLYSMjOffHlfw==" spinCount="100000" sheet="1" objects="1" scenarios="1"/>
  <mergeCells count="8">
    <mergeCell ref="B8:E8"/>
    <mergeCell ref="B9:E9"/>
    <mergeCell ref="B2:E2"/>
    <mergeCell ref="B3:E3"/>
    <mergeCell ref="B4:E4"/>
    <mergeCell ref="B5:E5"/>
    <mergeCell ref="B6:E6"/>
    <mergeCell ref="B7:E7"/>
  </mergeCells>
  <phoneticPr fontId="6"/>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BE128"/>
  <sheetViews>
    <sheetView showGridLines="0" showRowColHeaders="0" zoomScale="130" zoomScaleNormal="130" workbookViewId="0">
      <selection activeCell="F3" sqref="F3:O4"/>
    </sheetView>
  </sheetViews>
  <sheetFormatPr defaultRowHeight="12"/>
  <cols>
    <col min="1" max="1" width="1.75" style="40" customWidth="1"/>
    <col min="2" max="2" width="4.375" style="17" customWidth="1"/>
    <col min="3" max="3" width="2.125" style="17" customWidth="1"/>
    <col min="4" max="4" width="3.25" style="17" customWidth="1"/>
    <col min="5" max="5" width="1.625" style="17" customWidth="1"/>
    <col min="6" max="6" width="1.125" style="17" customWidth="1"/>
    <col min="7" max="7" width="1.5" style="17" customWidth="1"/>
    <col min="8" max="8" width="2.625" style="17" customWidth="1"/>
    <col min="9" max="10" width="1.375" style="17" customWidth="1"/>
    <col min="11" max="11" width="1.125" style="17" customWidth="1"/>
    <col min="12" max="12" width="1.25" style="17" customWidth="1"/>
    <col min="13" max="13" width="0.75" style="17" customWidth="1"/>
    <col min="14" max="14" width="1.625" style="17" customWidth="1"/>
    <col min="15" max="15" width="2.25" style="17" customWidth="1"/>
    <col min="16" max="16" width="1.625" style="17" customWidth="1"/>
    <col min="17" max="17" width="0.875" style="17" customWidth="1"/>
    <col min="18" max="18" width="0.75" style="17" customWidth="1"/>
    <col min="19" max="19" width="1.75" style="17" customWidth="1"/>
    <col min="20" max="20" width="3.25" style="17" customWidth="1"/>
    <col min="21" max="21" width="2.75" style="17" customWidth="1"/>
    <col min="22" max="22" width="1.625" style="17" customWidth="1"/>
    <col min="23" max="23" width="2.625" style="17" customWidth="1"/>
    <col min="24" max="25" width="1.125" style="17" customWidth="1"/>
    <col min="26" max="26" width="1" style="17" customWidth="1"/>
    <col min="27" max="27" width="1.5" style="17" customWidth="1"/>
    <col min="28" max="28" width="1.25" style="17" customWidth="1"/>
    <col min="29" max="29" width="1.125" style="17" customWidth="1"/>
    <col min="30" max="30" width="0.875" style="17" customWidth="1"/>
    <col min="31" max="31" width="1.625" style="17" customWidth="1"/>
    <col min="32" max="32" width="1.875" style="17" customWidth="1"/>
    <col min="33" max="33" width="0.75" style="17" customWidth="1"/>
    <col min="34" max="34" width="1.25" style="17" customWidth="1"/>
    <col min="35" max="36" width="1.625" style="17" customWidth="1"/>
    <col min="37" max="37" width="1.375" style="17" customWidth="1"/>
    <col min="38" max="38" width="2.25" style="17" customWidth="1"/>
    <col min="39" max="39" width="2.625" style="17" customWidth="1"/>
    <col min="40" max="41" width="1.375" style="17" customWidth="1"/>
    <col min="42" max="42" width="2.125" style="17" customWidth="1"/>
    <col min="43" max="43" width="2.5" style="17" customWidth="1"/>
    <col min="44" max="44" width="3" style="17" customWidth="1"/>
    <col min="45" max="45" width="2.5" style="17" customWidth="1"/>
    <col min="46" max="47" width="5" style="17" customWidth="1"/>
    <col min="48" max="48" width="3" style="17" customWidth="1"/>
    <col min="49" max="49" width="2" style="17" customWidth="1"/>
    <col min="50" max="51" width="2.5" style="17" customWidth="1"/>
    <col min="52" max="52" width="2.375" style="17" customWidth="1"/>
    <col min="53" max="53" width="16.5" style="17" customWidth="1"/>
    <col min="54" max="54" width="11.25" style="17" customWidth="1"/>
    <col min="55" max="55" width="1.875" style="17" customWidth="1"/>
    <col min="56" max="56" width="9" style="17" hidden="1" customWidth="1"/>
    <col min="57" max="16384" width="9" style="17"/>
  </cols>
  <sheetData>
    <row r="1" spans="1:56" ht="18.75" customHeight="1" thickBot="1">
      <c r="A1" s="16"/>
      <c r="B1" s="127" t="s">
        <v>0</v>
      </c>
      <c r="C1" s="127"/>
      <c r="D1" s="127"/>
      <c r="E1" s="127"/>
      <c r="F1" s="127"/>
      <c r="G1" s="127"/>
      <c r="H1" s="127"/>
      <c r="I1" s="127"/>
      <c r="J1" s="127"/>
      <c r="K1" s="127"/>
      <c r="L1" s="127"/>
      <c r="M1" s="127"/>
      <c r="N1" s="127"/>
      <c r="O1" s="127"/>
      <c r="P1" s="127"/>
      <c r="Q1" s="127"/>
    </row>
    <row r="2" spans="1:56" ht="9.75" customHeight="1">
      <c r="A2" s="16"/>
      <c r="B2" s="128" t="s">
        <v>1</v>
      </c>
      <c r="C2" s="131" t="s">
        <v>54</v>
      </c>
      <c r="D2" s="132"/>
      <c r="E2" s="133"/>
      <c r="F2" s="106" t="s">
        <v>56</v>
      </c>
      <c r="G2" s="107"/>
      <c r="H2" s="107"/>
      <c r="I2" s="107"/>
      <c r="J2" s="107"/>
      <c r="K2" s="107"/>
      <c r="L2" s="107"/>
      <c r="M2" s="107"/>
      <c r="N2" s="107"/>
      <c r="O2" s="90"/>
      <c r="P2" s="140" t="s">
        <v>139</v>
      </c>
      <c r="Q2" s="140"/>
      <c r="R2" s="143" t="s">
        <v>141</v>
      </c>
      <c r="S2" s="144"/>
      <c r="T2" s="104"/>
      <c r="U2" s="104"/>
      <c r="V2" s="90"/>
      <c r="W2" s="106" t="s">
        <v>53</v>
      </c>
      <c r="X2" s="107"/>
      <c r="Y2" s="107"/>
      <c r="Z2" s="107"/>
      <c r="AA2" s="107"/>
      <c r="AB2" s="107"/>
      <c r="AC2" s="107"/>
      <c r="AD2" s="90"/>
      <c r="AE2" s="90"/>
      <c r="AF2" s="90"/>
      <c r="AG2" s="90"/>
      <c r="AH2" s="90"/>
      <c r="AI2" s="90"/>
      <c r="AJ2" s="108" t="s">
        <v>141</v>
      </c>
      <c r="AK2" s="109"/>
      <c r="AL2" s="104"/>
      <c r="AM2" s="104"/>
      <c r="AN2" s="104"/>
      <c r="AO2" s="90"/>
      <c r="AP2" s="112" t="s">
        <v>57</v>
      </c>
      <c r="AQ2" s="113"/>
      <c r="AR2" s="114"/>
      <c r="AS2" s="121"/>
      <c r="AT2" s="122"/>
      <c r="AU2" s="122"/>
      <c r="AV2" s="122"/>
      <c r="AW2" s="122"/>
      <c r="AX2" s="123"/>
      <c r="AY2" s="171" t="s">
        <v>228</v>
      </c>
      <c r="BA2" s="172" t="s">
        <v>109</v>
      </c>
      <c r="BB2" s="173"/>
      <c r="BD2" s="88" t="s">
        <v>125</v>
      </c>
    </row>
    <row r="3" spans="1:56" ht="6.75" customHeight="1" thickBot="1">
      <c r="A3" s="16"/>
      <c r="B3" s="129"/>
      <c r="C3" s="134"/>
      <c r="D3" s="135"/>
      <c r="E3" s="136"/>
      <c r="F3" s="159"/>
      <c r="G3" s="160"/>
      <c r="H3" s="160"/>
      <c r="I3" s="160"/>
      <c r="J3" s="160"/>
      <c r="K3" s="160"/>
      <c r="L3" s="160"/>
      <c r="M3" s="160"/>
      <c r="N3" s="160"/>
      <c r="O3" s="160"/>
      <c r="P3" s="141"/>
      <c r="Q3" s="141"/>
      <c r="R3" s="145"/>
      <c r="S3" s="145"/>
      <c r="T3" s="105"/>
      <c r="U3" s="105"/>
      <c r="V3" s="94"/>
      <c r="W3" s="159"/>
      <c r="X3" s="160"/>
      <c r="Y3" s="160"/>
      <c r="Z3" s="160"/>
      <c r="AA3" s="160"/>
      <c r="AB3" s="160"/>
      <c r="AC3" s="160"/>
      <c r="AD3" s="160"/>
      <c r="AE3" s="160"/>
      <c r="AF3" s="160"/>
      <c r="AG3" s="160"/>
      <c r="AH3" s="160"/>
      <c r="AI3" s="94"/>
      <c r="AJ3" s="110"/>
      <c r="AK3" s="110"/>
      <c r="AL3" s="105"/>
      <c r="AM3" s="105"/>
      <c r="AN3" s="105"/>
      <c r="AO3" s="94"/>
      <c r="AP3" s="115"/>
      <c r="AQ3" s="116"/>
      <c r="AR3" s="117"/>
      <c r="AS3" s="124"/>
      <c r="AT3" s="125"/>
      <c r="AU3" s="125"/>
      <c r="AV3" s="125"/>
      <c r="AW3" s="125"/>
      <c r="AX3" s="126"/>
      <c r="AY3" s="171"/>
      <c r="BA3" s="174"/>
      <c r="BB3" s="175"/>
      <c r="BD3" s="88" t="s">
        <v>126</v>
      </c>
    </row>
    <row r="4" spans="1:56" ht="14.25" customHeight="1" thickTop="1">
      <c r="A4" s="16"/>
      <c r="B4" s="129"/>
      <c r="C4" s="137"/>
      <c r="D4" s="138"/>
      <c r="E4" s="139"/>
      <c r="F4" s="176"/>
      <c r="G4" s="177"/>
      <c r="H4" s="177"/>
      <c r="I4" s="177"/>
      <c r="J4" s="177"/>
      <c r="K4" s="177"/>
      <c r="L4" s="177"/>
      <c r="M4" s="177"/>
      <c r="N4" s="177"/>
      <c r="O4" s="177"/>
      <c r="P4" s="142"/>
      <c r="Q4" s="142"/>
      <c r="R4" s="146"/>
      <c r="S4" s="146"/>
      <c r="T4" s="105"/>
      <c r="U4" s="105"/>
      <c r="V4" s="95"/>
      <c r="W4" s="176"/>
      <c r="X4" s="177"/>
      <c r="Y4" s="177"/>
      <c r="Z4" s="177"/>
      <c r="AA4" s="177"/>
      <c r="AB4" s="177"/>
      <c r="AC4" s="177"/>
      <c r="AD4" s="177"/>
      <c r="AE4" s="177"/>
      <c r="AF4" s="177"/>
      <c r="AG4" s="177"/>
      <c r="AH4" s="177"/>
      <c r="AI4" s="95"/>
      <c r="AJ4" s="111"/>
      <c r="AK4" s="111"/>
      <c r="AL4" s="105"/>
      <c r="AM4" s="105"/>
      <c r="AN4" s="105"/>
      <c r="AO4" s="95"/>
      <c r="AP4" s="118"/>
      <c r="AQ4" s="119"/>
      <c r="AR4" s="120"/>
      <c r="AS4" s="96" t="s">
        <v>142</v>
      </c>
      <c r="AT4" s="178"/>
      <c r="AU4" s="178"/>
      <c r="AV4" s="178"/>
      <c r="AW4" s="178"/>
      <c r="AX4" s="18" t="s">
        <v>143</v>
      </c>
      <c r="AY4" s="171"/>
      <c r="BA4" s="68" t="s">
        <v>110</v>
      </c>
      <c r="BB4" s="100"/>
    </row>
    <row r="5" spans="1:56" ht="9.75" customHeight="1">
      <c r="A5" s="16"/>
      <c r="B5" s="129"/>
      <c r="C5" s="147" t="s">
        <v>55</v>
      </c>
      <c r="D5" s="148"/>
      <c r="E5" s="149"/>
      <c r="F5" s="165" t="s">
        <v>56</v>
      </c>
      <c r="G5" s="166"/>
      <c r="H5" s="166"/>
      <c r="I5" s="166"/>
      <c r="J5" s="166"/>
      <c r="K5" s="166"/>
      <c r="L5" s="166"/>
      <c r="M5" s="166"/>
      <c r="N5" s="166"/>
      <c r="O5" s="94"/>
      <c r="P5" s="154" t="s">
        <v>140</v>
      </c>
      <c r="Q5" s="154"/>
      <c r="R5" s="156" t="s">
        <v>141</v>
      </c>
      <c r="S5" s="145"/>
      <c r="T5" s="153"/>
      <c r="U5" s="153"/>
      <c r="V5" s="94"/>
      <c r="W5" s="165" t="s">
        <v>52</v>
      </c>
      <c r="X5" s="166"/>
      <c r="Y5" s="166"/>
      <c r="Z5" s="166"/>
      <c r="AA5" s="166"/>
      <c r="AB5" s="166"/>
      <c r="AC5" s="166"/>
      <c r="AD5" s="94"/>
      <c r="AE5" s="94"/>
      <c r="AF5" s="94"/>
      <c r="AG5" s="94"/>
      <c r="AH5" s="94"/>
      <c r="AI5" s="94"/>
      <c r="AJ5" s="167" t="s">
        <v>141</v>
      </c>
      <c r="AK5" s="110"/>
      <c r="AL5" s="153"/>
      <c r="AM5" s="153"/>
      <c r="AN5" s="153"/>
      <c r="AO5" s="94"/>
      <c r="AP5" s="165" t="s">
        <v>52</v>
      </c>
      <c r="AQ5" s="166"/>
      <c r="AR5" s="166"/>
      <c r="AS5" s="166"/>
      <c r="AT5" s="94"/>
      <c r="AU5" s="168" t="s">
        <v>141</v>
      </c>
      <c r="AV5" s="153"/>
      <c r="AW5" s="153"/>
      <c r="AX5" s="19"/>
      <c r="AY5" s="171"/>
      <c r="BA5" s="157" t="s">
        <v>111</v>
      </c>
      <c r="BB5" s="158"/>
    </row>
    <row r="6" spans="1:56" ht="6.75" customHeight="1">
      <c r="A6" s="16"/>
      <c r="B6" s="129"/>
      <c r="C6" s="134"/>
      <c r="D6" s="135"/>
      <c r="E6" s="136"/>
      <c r="F6" s="159"/>
      <c r="G6" s="160"/>
      <c r="H6" s="160"/>
      <c r="I6" s="160"/>
      <c r="J6" s="160"/>
      <c r="K6" s="160"/>
      <c r="L6" s="160"/>
      <c r="M6" s="160"/>
      <c r="N6" s="160"/>
      <c r="O6" s="160"/>
      <c r="P6" s="141"/>
      <c r="Q6" s="141"/>
      <c r="R6" s="145"/>
      <c r="S6" s="145"/>
      <c r="T6" s="105"/>
      <c r="U6" s="105"/>
      <c r="V6" s="94"/>
      <c r="W6" s="159"/>
      <c r="X6" s="160"/>
      <c r="Y6" s="160"/>
      <c r="Z6" s="160"/>
      <c r="AA6" s="160"/>
      <c r="AB6" s="160"/>
      <c r="AC6" s="160"/>
      <c r="AD6" s="160"/>
      <c r="AE6" s="160"/>
      <c r="AF6" s="160"/>
      <c r="AG6" s="160"/>
      <c r="AH6" s="160"/>
      <c r="AI6" s="94"/>
      <c r="AJ6" s="110"/>
      <c r="AK6" s="110"/>
      <c r="AL6" s="105"/>
      <c r="AM6" s="105"/>
      <c r="AN6" s="105"/>
      <c r="AO6" s="94"/>
      <c r="AP6" s="159"/>
      <c r="AQ6" s="160"/>
      <c r="AR6" s="160"/>
      <c r="AS6" s="160"/>
      <c r="AT6" s="160"/>
      <c r="AU6" s="169"/>
      <c r="AV6" s="105"/>
      <c r="AW6" s="105"/>
      <c r="AX6" s="19"/>
      <c r="AY6" s="171"/>
      <c r="BA6" s="157"/>
      <c r="BB6" s="158"/>
    </row>
    <row r="7" spans="1:56" ht="15" customHeight="1">
      <c r="A7" s="16"/>
      <c r="B7" s="130"/>
      <c r="C7" s="150"/>
      <c r="D7" s="151"/>
      <c r="E7" s="152"/>
      <c r="F7" s="161"/>
      <c r="G7" s="162"/>
      <c r="H7" s="162"/>
      <c r="I7" s="162"/>
      <c r="J7" s="162"/>
      <c r="K7" s="162"/>
      <c r="L7" s="162"/>
      <c r="M7" s="162"/>
      <c r="N7" s="162"/>
      <c r="O7" s="162"/>
      <c r="P7" s="155"/>
      <c r="Q7" s="155"/>
      <c r="R7" s="146"/>
      <c r="S7" s="146"/>
      <c r="T7" s="163"/>
      <c r="U7" s="163"/>
      <c r="V7" s="20"/>
      <c r="W7" s="161"/>
      <c r="X7" s="162"/>
      <c r="Y7" s="162"/>
      <c r="Z7" s="162"/>
      <c r="AA7" s="162"/>
      <c r="AB7" s="162"/>
      <c r="AC7" s="162"/>
      <c r="AD7" s="162"/>
      <c r="AE7" s="162"/>
      <c r="AF7" s="162"/>
      <c r="AG7" s="162"/>
      <c r="AH7" s="162"/>
      <c r="AI7" s="20"/>
      <c r="AJ7" s="111"/>
      <c r="AK7" s="111"/>
      <c r="AL7" s="163"/>
      <c r="AM7" s="163"/>
      <c r="AN7" s="163"/>
      <c r="AO7" s="20"/>
      <c r="AP7" s="161"/>
      <c r="AQ7" s="162"/>
      <c r="AR7" s="162"/>
      <c r="AS7" s="162"/>
      <c r="AT7" s="162"/>
      <c r="AU7" s="170"/>
      <c r="AV7" s="163"/>
      <c r="AW7" s="163"/>
      <c r="AX7" s="21"/>
      <c r="AY7" s="171"/>
      <c r="BA7" s="164" t="s">
        <v>112</v>
      </c>
      <c r="BB7" s="158"/>
    </row>
    <row r="8" spans="1:56" ht="11.25" customHeight="1">
      <c r="A8" s="16"/>
      <c r="B8" s="179" t="s">
        <v>2</v>
      </c>
      <c r="C8" s="180" t="s">
        <v>50</v>
      </c>
      <c r="D8" s="132"/>
      <c r="E8" s="132"/>
      <c r="F8" s="132"/>
      <c r="G8" s="133"/>
      <c r="H8" s="181" t="s">
        <v>107</v>
      </c>
      <c r="I8" s="182"/>
      <c r="J8" s="182"/>
      <c r="K8" s="182"/>
      <c r="L8" s="182"/>
      <c r="M8" s="182"/>
      <c r="N8" s="182"/>
      <c r="O8" s="185" t="s">
        <v>108</v>
      </c>
      <c r="P8" s="185"/>
      <c r="Q8" s="185"/>
      <c r="R8" s="185"/>
      <c r="S8" s="185"/>
      <c r="T8" s="185"/>
      <c r="U8" s="185"/>
      <c r="V8" s="90"/>
      <c r="W8" s="90"/>
      <c r="X8" s="90"/>
      <c r="Y8" s="90"/>
      <c r="Z8" s="186"/>
      <c r="AA8" s="186"/>
      <c r="AB8" s="186"/>
      <c r="AC8" s="186"/>
      <c r="AD8" s="186"/>
      <c r="AE8" s="186"/>
      <c r="AF8" s="186"/>
      <c r="AG8" s="186"/>
      <c r="AH8" s="186"/>
      <c r="AI8" s="186"/>
      <c r="AJ8" s="186"/>
      <c r="AK8" s="186"/>
      <c r="AL8" s="186"/>
      <c r="AM8" s="186"/>
      <c r="AN8" s="186"/>
      <c r="AO8" s="186"/>
      <c r="AP8" s="186"/>
      <c r="AQ8" s="186"/>
      <c r="AR8" s="186"/>
      <c r="AS8" s="90"/>
      <c r="AT8" s="22"/>
      <c r="AU8" s="188" t="str">
        <f>IFERROR(VLOOKUP(Z8,各参照表!B3:F9,5,FALSE),"")</f>
        <v/>
      </c>
      <c r="AV8" s="189"/>
      <c r="AW8" s="194" t="s">
        <v>43</v>
      </c>
      <c r="AX8" s="197" t="s">
        <v>46</v>
      </c>
      <c r="AY8" s="171"/>
      <c r="BA8" s="164"/>
      <c r="BB8" s="158"/>
    </row>
    <row r="9" spans="1:56" ht="9.75" customHeight="1">
      <c r="A9" s="16"/>
      <c r="B9" s="129"/>
      <c r="C9" s="134"/>
      <c r="D9" s="135"/>
      <c r="E9" s="135"/>
      <c r="F9" s="135"/>
      <c r="G9" s="136"/>
      <c r="H9" s="183"/>
      <c r="I9" s="184"/>
      <c r="J9" s="184"/>
      <c r="K9" s="184"/>
      <c r="L9" s="184"/>
      <c r="M9" s="184"/>
      <c r="N9" s="184"/>
      <c r="O9" s="94"/>
      <c r="P9" s="94"/>
      <c r="Q9" s="94"/>
      <c r="R9" s="94"/>
      <c r="S9" s="94"/>
      <c r="T9" s="94"/>
      <c r="U9" s="94"/>
      <c r="V9" s="94"/>
      <c r="W9" s="94"/>
      <c r="X9" s="94"/>
      <c r="Y9" s="94"/>
      <c r="Z9" s="187"/>
      <c r="AA9" s="187"/>
      <c r="AB9" s="187"/>
      <c r="AC9" s="187"/>
      <c r="AD9" s="187"/>
      <c r="AE9" s="187"/>
      <c r="AF9" s="187"/>
      <c r="AG9" s="187"/>
      <c r="AH9" s="187"/>
      <c r="AI9" s="187"/>
      <c r="AJ9" s="187"/>
      <c r="AK9" s="187"/>
      <c r="AL9" s="187"/>
      <c r="AM9" s="187"/>
      <c r="AN9" s="187"/>
      <c r="AO9" s="187"/>
      <c r="AP9" s="187"/>
      <c r="AQ9" s="187"/>
      <c r="AR9" s="187"/>
      <c r="AS9" s="94"/>
      <c r="AT9" s="23"/>
      <c r="AU9" s="190"/>
      <c r="AV9" s="191"/>
      <c r="AW9" s="195"/>
      <c r="AX9" s="198"/>
      <c r="AY9" s="171"/>
      <c r="BA9" s="200" t="s">
        <v>113</v>
      </c>
      <c r="BB9" s="158"/>
    </row>
    <row r="10" spans="1:56" ht="6" customHeight="1" thickBot="1">
      <c r="A10" s="16"/>
      <c r="B10" s="129"/>
      <c r="C10" s="137"/>
      <c r="D10" s="138"/>
      <c r="E10" s="138"/>
      <c r="F10" s="138"/>
      <c r="G10" s="139"/>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24"/>
      <c r="AU10" s="192"/>
      <c r="AV10" s="193"/>
      <c r="AW10" s="196"/>
      <c r="AX10" s="199"/>
      <c r="AY10" s="171"/>
      <c r="BA10" s="201"/>
      <c r="BB10" s="212"/>
    </row>
    <row r="11" spans="1:56" ht="9.75" customHeight="1">
      <c r="A11" s="16"/>
      <c r="B11" s="129"/>
      <c r="C11" s="213" t="s">
        <v>51</v>
      </c>
      <c r="D11" s="148"/>
      <c r="E11" s="148"/>
      <c r="F11" s="148"/>
      <c r="G11" s="149"/>
      <c r="H11" s="94"/>
      <c r="I11" s="94"/>
      <c r="J11" s="94"/>
      <c r="K11" s="94"/>
      <c r="L11" s="214" t="s">
        <v>118</v>
      </c>
      <c r="M11" s="214"/>
      <c r="N11" s="214"/>
      <c r="O11" s="214"/>
      <c r="P11" s="214"/>
      <c r="Q11" s="94"/>
      <c r="R11" s="94"/>
      <c r="S11" s="94"/>
      <c r="T11" s="94"/>
      <c r="U11" s="94"/>
      <c r="V11" s="94"/>
      <c r="W11" s="214" t="s">
        <v>119</v>
      </c>
      <c r="X11" s="214"/>
      <c r="Y11" s="214"/>
      <c r="Z11" s="214"/>
      <c r="AA11" s="214"/>
      <c r="AB11" s="214"/>
      <c r="AC11" s="214"/>
      <c r="AD11" s="214"/>
      <c r="AE11" s="214"/>
      <c r="AF11" s="214"/>
      <c r="AG11" s="214"/>
      <c r="AH11" s="214"/>
      <c r="AI11" s="214"/>
      <c r="AJ11" s="214"/>
      <c r="AK11" s="94"/>
      <c r="AL11" s="94"/>
      <c r="AM11" s="94"/>
      <c r="AN11" s="94"/>
      <c r="AO11" s="94"/>
      <c r="AP11" s="94"/>
      <c r="AQ11" s="94"/>
      <c r="AR11" s="94"/>
      <c r="AS11" s="94"/>
      <c r="AT11" s="23"/>
      <c r="AU11" s="215" t="str">
        <f>AM12</f>
        <v/>
      </c>
      <c r="AV11" s="216"/>
      <c r="AW11" s="217" t="s">
        <v>43</v>
      </c>
      <c r="AX11" s="220" t="s">
        <v>47</v>
      </c>
      <c r="AY11" s="171"/>
    </row>
    <row r="12" spans="1:56" ht="14.25" customHeight="1">
      <c r="A12" s="16"/>
      <c r="B12" s="129"/>
      <c r="C12" s="134"/>
      <c r="D12" s="135"/>
      <c r="E12" s="135"/>
      <c r="F12" s="135"/>
      <c r="G12" s="136"/>
      <c r="H12" s="94"/>
      <c r="I12" s="221" t="str">
        <f>IF(BB4="","",BB4)</f>
        <v/>
      </c>
      <c r="J12" s="221"/>
      <c r="K12" s="221"/>
      <c r="L12" s="222" t="s">
        <v>43</v>
      </c>
      <c r="M12" s="222"/>
      <c r="N12" s="223" t="str">
        <f>IF(BB4="","",BB4)</f>
        <v/>
      </c>
      <c r="O12" s="223"/>
      <c r="P12" s="98" t="s">
        <v>114</v>
      </c>
      <c r="Q12" s="228" t="str">
        <f>IF(BB4="","",BB4)</f>
        <v/>
      </c>
      <c r="R12" s="228"/>
      <c r="S12" s="228"/>
      <c r="T12" s="222" t="s">
        <v>115</v>
      </c>
      <c r="U12" s="222"/>
      <c r="V12" s="222"/>
      <c r="W12" s="229" t="str">
        <f>IF(BB5="","",BB5)</f>
        <v/>
      </c>
      <c r="X12" s="229"/>
      <c r="Y12" s="229"/>
      <c r="Z12" s="229"/>
      <c r="AA12" s="222" t="s">
        <v>43</v>
      </c>
      <c r="AB12" s="222"/>
      <c r="AC12" s="223" t="str">
        <f>IF(BB5="","",BB5)</f>
        <v/>
      </c>
      <c r="AD12" s="223"/>
      <c r="AE12" s="223"/>
      <c r="AF12" s="98" t="s">
        <v>114</v>
      </c>
      <c r="AG12" s="228" t="str">
        <f>IF(BB5="","",BB5)</f>
        <v/>
      </c>
      <c r="AH12" s="228"/>
      <c r="AI12" s="228"/>
      <c r="AJ12" s="222" t="s">
        <v>117</v>
      </c>
      <c r="AK12" s="222"/>
      <c r="AL12" s="222"/>
      <c r="AM12" s="224" t="str">
        <f>IF(BB5="","",IF(DATEDIF(BB4,BB5,"ym")&gt;5,DATEDIF(BB4,BB5,"Y")+1,DATEDIF(BB4,BB5,"Y")))</f>
        <v/>
      </c>
      <c r="AN12" s="224"/>
      <c r="AO12" s="224"/>
      <c r="AP12" s="51" t="s">
        <v>43</v>
      </c>
      <c r="AQ12" s="225" t="s">
        <v>116</v>
      </c>
      <c r="AR12" s="226"/>
      <c r="AS12" s="226"/>
      <c r="AT12" s="227"/>
      <c r="AU12" s="190"/>
      <c r="AV12" s="191"/>
      <c r="AW12" s="218"/>
      <c r="AX12" s="198"/>
      <c r="AY12" s="171"/>
    </row>
    <row r="13" spans="1:56" ht="5.25" customHeight="1">
      <c r="A13" s="16"/>
      <c r="B13" s="129"/>
      <c r="C13" s="137"/>
      <c r="D13" s="138"/>
      <c r="E13" s="138"/>
      <c r="F13" s="138"/>
      <c r="G13" s="139"/>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23"/>
      <c r="AU13" s="192"/>
      <c r="AV13" s="193"/>
      <c r="AW13" s="219"/>
      <c r="AX13" s="199"/>
      <c r="AY13" s="171"/>
    </row>
    <row r="14" spans="1:56" ht="22.5" customHeight="1">
      <c r="A14" s="16"/>
      <c r="B14" s="129"/>
      <c r="C14" s="147" t="s">
        <v>36</v>
      </c>
      <c r="D14" s="148"/>
      <c r="E14" s="148"/>
      <c r="F14" s="148"/>
      <c r="G14" s="148"/>
      <c r="H14" s="148"/>
      <c r="I14" s="148"/>
      <c r="J14" s="148"/>
      <c r="K14" s="148"/>
      <c r="L14" s="149"/>
      <c r="M14" s="202" t="s">
        <v>37</v>
      </c>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4"/>
      <c r="AU14" s="205"/>
      <c r="AV14" s="206"/>
      <c r="AW14" s="25" t="s">
        <v>39</v>
      </c>
      <c r="AX14" s="26" t="s">
        <v>48</v>
      </c>
      <c r="AY14" s="171"/>
      <c r="BA14" s="54" t="s">
        <v>146</v>
      </c>
      <c r="BB14" s="55" t="str">
        <f>IFERROR(IF(AND(AL2="",AL4="",T2/T4=1),"OK",IF(T2/T4+AL2/AL4=1,"OK","No")),"No")</f>
        <v>No</v>
      </c>
    </row>
    <row r="15" spans="1:56" ht="23.25" customHeight="1">
      <c r="A15" s="16"/>
      <c r="B15" s="130"/>
      <c r="C15" s="150"/>
      <c r="D15" s="151"/>
      <c r="E15" s="151"/>
      <c r="F15" s="151"/>
      <c r="G15" s="151"/>
      <c r="H15" s="151"/>
      <c r="I15" s="151"/>
      <c r="J15" s="151"/>
      <c r="K15" s="151"/>
      <c r="L15" s="152"/>
      <c r="M15" s="207" t="s">
        <v>38</v>
      </c>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9"/>
      <c r="AU15" s="210"/>
      <c r="AV15" s="211"/>
      <c r="AW15" s="27" t="s">
        <v>39</v>
      </c>
      <c r="AX15" s="92" t="s">
        <v>49</v>
      </c>
      <c r="AY15" s="171"/>
      <c r="BA15" s="360" t="s">
        <v>147</v>
      </c>
      <c r="BB15" s="360"/>
      <c r="BC15" s="360"/>
    </row>
    <row r="16" spans="1:56" ht="12" customHeight="1">
      <c r="A16" s="16"/>
      <c r="B16" s="128" t="s">
        <v>4</v>
      </c>
      <c r="C16" s="230" t="s">
        <v>120</v>
      </c>
      <c r="D16" s="113"/>
      <c r="E16" s="113"/>
      <c r="F16" s="113"/>
      <c r="G16" s="113"/>
      <c r="H16" s="113"/>
      <c r="I16" s="113"/>
      <c r="J16" s="113"/>
      <c r="K16" s="113"/>
      <c r="L16" s="113"/>
      <c r="M16" s="113"/>
      <c r="N16" s="113"/>
      <c r="O16" s="113"/>
      <c r="P16" s="113"/>
      <c r="Q16" s="113"/>
      <c r="R16" s="113"/>
      <c r="S16" s="113"/>
      <c r="T16" s="113"/>
      <c r="U16" s="113"/>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231" t="s">
        <v>41</v>
      </c>
      <c r="AV16" s="232"/>
      <c r="AW16" s="233"/>
      <c r="AX16" s="197" t="s">
        <v>34</v>
      </c>
    </row>
    <row r="17" spans="1:50" ht="3.75" customHeight="1">
      <c r="A17" s="16"/>
      <c r="B17" s="129"/>
      <c r="C17" s="115"/>
      <c r="D17" s="116"/>
      <c r="E17" s="116"/>
      <c r="F17" s="116"/>
      <c r="G17" s="116"/>
      <c r="H17" s="116"/>
      <c r="I17" s="116"/>
      <c r="J17" s="116"/>
      <c r="K17" s="116"/>
      <c r="L17" s="116"/>
      <c r="M17" s="116"/>
      <c r="N17" s="116"/>
      <c r="O17" s="116"/>
      <c r="P17" s="116"/>
      <c r="Q17" s="116"/>
      <c r="R17" s="116"/>
      <c r="S17" s="116"/>
      <c r="T17" s="116"/>
      <c r="U17" s="116"/>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234" t="str">
        <f>AM23</f>
        <v/>
      </c>
      <c r="AV17" s="235"/>
      <c r="AW17" s="238" t="s">
        <v>43</v>
      </c>
      <c r="AX17" s="198"/>
    </row>
    <row r="18" spans="1:50" ht="13.5" customHeight="1">
      <c r="A18" s="16"/>
      <c r="B18" s="129"/>
      <c r="C18" s="94"/>
      <c r="D18" s="240" t="s">
        <v>119</v>
      </c>
      <c r="E18" s="240"/>
      <c r="F18" s="240"/>
      <c r="G18" s="240"/>
      <c r="H18" s="240"/>
      <c r="I18" s="240"/>
      <c r="J18" s="240"/>
      <c r="K18" s="240"/>
      <c r="L18" s="240"/>
      <c r="M18" s="240"/>
      <c r="N18" s="240"/>
      <c r="O18" s="94"/>
      <c r="P18" s="94"/>
      <c r="Q18" s="94"/>
      <c r="R18" s="94"/>
      <c r="S18" s="94"/>
      <c r="T18" s="94"/>
      <c r="U18" s="240" t="s">
        <v>137</v>
      </c>
      <c r="V18" s="240"/>
      <c r="W18" s="240"/>
      <c r="X18" s="240"/>
      <c r="Y18" s="240"/>
      <c r="Z18" s="240"/>
      <c r="AA18" s="94"/>
      <c r="AB18" s="94"/>
      <c r="AC18" s="94"/>
      <c r="AD18" s="94"/>
      <c r="AE18" s="94"/>
      <c r="AF18" s="94"/>
      <c r="AG18" s="94"/>
      <c r="AH18" s="94"/>
      <c r="AI18" s="241" t="s">
        <v>136</v>
      </c>
      <c r="AJ18" s="241"/>
      <c r="AK18" s="94"/>
      <c r="AL18" s="94"/>
      <c r="AM18" s="94"/>
      <c r="AN18" s="94"/>
      <c r="AO18" s="94"/>
      <c r="AP18" s="94"/>
      <c r="AQ18" s="94"/>
      <c r="AR18" s="94"/>
      <c r="AS18" s="94"/>
      <c r="AT18" s="94"/>
      <c r="AU18" s="234"/>
      <c r="AV18" s="235"/>
      <c r="AW18" s="238"/>
      <c r="AX18" s="198"/>
    </row>
    <row r="19" spans="1:50" ht="13.5" customHeight="1">
      <c r="A19" s="16"/>
      <c r="B19" s="129"/>
      <c r="C19" s="94"/>
      <c r="D19" s="229" t="str">
        <f>IF(OR(BB5="",BB7=""),"",BB5)</f>
        <v/>
      </c>
      <c r="E19" s="229"/>
      <c r="F19" s="222" t="s">
        <v>43</v>
      </c>
      <c r="G19" s="222"/>
      <c r="H19" s="223" t="str">
        <f>IF(OR(BB5="",BB7=""),"",BB5)</f>
        <v/>
      </c>
      <c r="I19" s="223"/>
      <c r="J19" s="222" t="s">
        <v>123</v>
      </c>
      <c r="K19" s="222"/>
      <c r="L19" s="228" t="str">
        <f>IF(OR(BB5="",BB7=""),"",BB5)</f>
        <v/>
      </c>
      <c r="M19" s="228"/>
      <c r="N19" s="228"/>
      <c r="O19" s="222" t="s">
        <v>134</v>
      </c>
      <c r="P19" s="222"/>
      <c r="Q19" s="222"/>
      <c r="R19" s="222"/>
      <c r="S19" s="222"/>
      <c r="T19" s="229" t="str">
        <f>IF(BB7="","",BB7)</f>
        <v/>
      </c>
      <c r="U19" s="229"/>
      <c r="V19" s="98" t="s">
        <v>43</v>
      </c>
      <c r="W19" s="223" t="str">
        <f>IF(BB7="","",BB7)</f>
        <v/>
      </c>
      <c r="X19" s="223"/>
      <c r="Y19" s="222" t="s">
        <v>123</v>
      </c>
      <c r="Z19" s="222"/>
      <c r="AA19" s="228" t="str">
        <f>IF(BB7="","",BB7)</f>
        <v/>
      </c>
      <c r="AB19" s="228"/>
      <c r="AC19" s="228"/>
      <c r="AD19" s="250" t="s">
        <v>135</v>
      </c>
      <c r="AE19" s="250"/>
      <c r="AF19" s="250"/>
      <c r="AG19" s="250"/>
      <c r="AH19" s="250"/>
      <c r="AI19" s="224" t="str">
        <f>IF(BB7="","",IF(DATEDIF(BB5,BB7,"ym")&gt;5,DATEDIF(BB5,BB7,"Y")+1,DATEDIF(BB5,BB7,"Y")))</f>
        <v/>
      </c>
      <c r="AJ19" s="224"/>
      <c r="AK19" s="222" t="s">
        <v>43</v>
      </c>
      <c r="AL19" s="222"/>
      <c r="AM19" s="242" t="s">
        <v>116</v>
      </c>
      <c r="AN19" s="243"/>
      <c r="AO19" s="243"/>
      <c r="AP19" s="243"/>
      <c r="AQ19" s="243"/>
      <c r="AR19" s="243"/>
      <c r="AS19" s="94"/>
      <c r="AT19" s="94"/>
      <c r="AU19" s="234"/>
      <c r="AV19" s="235"/>
      <c r="AW19" s="238"/>
      <c r="AX19" s="198"/>
    </row>
    <row r="20" spans="1:50" ht="3" customHeight="1">
      <c r="A20" s="16"/>
      <c r="B20" s="129"/>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236"/>
      <c r="AV20" s="237"/>
      <c r="AW20" s="239"/>
      <c r="AX20" s="199"/>
    </row>
    <row r="21" spans="1:50" ht="12.75" customHeight="1">
      <c r="A21" s="16"/>
      <c r="B21" s="129"/>
      <c r="C21" s="115" t="s">
        <v>121</v>
      </c>
      <c r="D21" s="116"/>
      <c r="E21" s="116"/>
      <c r="F21" s="116"/>
      <c r="G21" s="116"/>
      <c r="H21" s="116"/>
      <c r="I21" s="116"/>
      <c r="J21" s="116"/>
      <c r="K21" s="116"/>
      <c r="L21" s="116"/>
      <c r="M21" s="116"/>
      <c r="N21" s="116"/>
      <c r="O21" s="116"/>
      <c r="P21" s="116"/>
      <c r="Q21" s="116"/>
      <c r="R21" s="116"/>
      <c r="S21" s="116"/>
      <c r="T21" s="116"/>
      <c r="U21" s="94"/>
      <c r="V21" s="94"/>
      <c r="W21" s="94"/>
      <c r="X21" s="94"/>
      <c r="Y21" s="94"/>
      <c r="Z21" s="94"/>
      <c r="AA21" s="240" t="s">
        <v>129</v>
      </c>
      <c r="AB21" s="240"/>
      <c r="AC21" s="240"/>
      <c r="AD21" s="240"/>
      <c r="AE21" s="240"/>
      <c r="AF21" s="240"/>
      <c r="AG21" s="240"/>
      <c r="AH21" s="94"/>
      <c r="AI21" s="94"/>
      <c r="AJ21" s="94"/>
      <c r="AK21" s="94"/>
      <c r="AL21" s="94"/>
      <c r="AM21" s="94"/>
      <c r="AN21" s="94"/>
      <c r="AO21" s="94"/>
      <c r="AP21" s="94"/>
      <c r="AQ21" s="94"/>
      <c r="AR21" s="94"/>
      <c r="AS21" s="94"/>
      <c r="AT21" s="23"/>
      <c r="AU21" s="244" t="s">
        <v>42</v>
      </c>
      <c r="AV21" s="245"/>
      <c r="AW21" s="246"/>
      <c r="AX21" s="220" t="s">
        <v>35</v>
      </c>
    </row>
    <row r="22" spans="1:50" ht="14.25" customHeight="1">
      <c r="A22" s="16"/>
      <c r="B22" s="129"/>
      <c r="C22" s="94"/>
      <c r="D22" s="240" t="s">
        <v>128</v>
      </c>
      <c r="E22" s="240"/>
      <c r="F22" s="240"/>
      <c r="G22" s="240"/>
      <c r="H22" s="240"/>
      <c r="I22" s="240"/>
      <c r="J22" s="240"/>
      <c r="K22" s="240"/>
      <c r="L22" s="240"/>
      <c r="M22" s="240"/>
      <c r="N22" s="240"/>
      <c r="O22" s="240"/>
      <c r="P22" s="240"/>
      <c r="Q22" s="240"/>
      <c r="R22" s="240"/>
      <c r="S22" s="240"/>
      <c r="T22" s="240"/>
      <c r="U22" s="240"/>
      <c r="V22" s="240"/>
      <c r="W22" s="94"/>
      <c r="X22" s="94"/>
      <c r="Y22" s="94"/>
      <c r="Z22" s="94"/>
      <c r="AA22" s="248" t="s">
        <v>130</v>
      </c>
      <c r="AB22" s="248"/>
      <c r="AC22" s="248"/>
      <c r="AD22" s="248"/>
      <c r="AE22" s="248"/>
      <c r="AF22" s="248"/>
      <c r="AG22" s="248"/>
      <c r="AH22" s="248"/>
      <c r="AI22" s="94"/>
      <c r="AJ22" s="28" t="s">
        <v>131</v>
      </c>
      <c r="AK22" s="94"/>
      <c r="AL22" s="242" t="s">
        <v>133</v>
      </c>
      <c r="AM22" s="243"/>
      <c r="AN22" s="243"/>
      <c r="AO22" s="243"/>
      <c r="AP22" s="243"/>
      <c r="AQ22" s="243"/>
      <c r="AR22" s="243"/>
      <c r="AS22" s="94"/>
      <c r="AT22" s="94"/>
      <c r="AU22" s="249" t="s">
        <v>44</v>
      </c>
      <c r="AV22" s="226"/>
      <c r="AW22" s="227"/>
      <c r="AX22" s="198"/>
    </row>
    <row r="23" spans="1:50">
      <c r="A23" s="16"/>
      <c r="B23" s="129"/>
      <c r="C23" s="94"/>
      <c r="D23" s="97" t="str">
        <f>IF(OR(BB5="",BB9=""),"",DATEDIF(BB9,BB5,"Y"))</f>
        <v/>
      </c>
      <c r="E23" s="222" t="s">
        <v>122</v>
      </c>
      <c r="F23" s="222"/>
      <c r="G23" s="222"/>
      <c r="H23" s="222"/>
      <c r="I23" s="222"/>
      <c r="J23" s="222"/>
      <c r="K23" s="229" t="str">
        <f>IF(BB9="","",BB9)</f>
        <v/>
      </c>
      <c r="L23" s="229"/>
      <c r="M23" s="229"/>
      <c r="N23" s="229"/>
      <c r="O23" s="98" t="s">
        <v>43</v>
      </c>
      <c r="P23" s="223" t="str">
        <f>IF(BB9="","",BB9)</f>
        <v/>
      </c>
      <c r="Q23" s="223"/>
      <c r="R23" s="223"/>
      <c r="S23" s="98" t="s">
        <v>123</v>
      </c>
      <c r="T23" s="99" t="str">
        <f>IF(BB9="","",BB9)</f>
        <v/>
      </c>
      <c r="U23" s="222" t="s">
        <v>124</v>
      </c>
      <c r="V23" s="222"/>
      <c r="W23" s="222"/>
      <c r="X23" s="257"/>
      <c r="Y23" s="257"/>
      <c r="Z23" s="257"/>
      <c r="AA23" s="258" t="s">
        <v>127</v>
      </c>
      <c r="AB23" s="258"/>
      <c r="AC23" s="258"/>
      <c r="AD23" s="258"/>
      <c r="AE23" s="224" t="str">
        <f>IF(OR(D23="",X23=""),"",IF(X23="男",VLOOKUP(D23,各参照表!B13:D109,2,FALSE),VLOOKUP(D23,各参照表!B13:D109,3,FALSE)))</f>
        <v/>
      </c>
      <c r="AF23" s="224"/>
      <c r="AG23" s="222" t="s">
        <v>43</v>
      </c>
      <c r="AH23" s="222"/>
      <c r="AI23" s="94"/>
      <c r="AJ23" s="94"/>
      <c r="AK23" s="94"/>
      <c r="AL23" s="94"/>
      <c r="AM23" s="224" t="str">
        <f>IF(AE23="","",IF(AI19="",AE23,IF(AI19&lt;AE23,AI19,AE23)))</f>
        <v/>
      </c>
      <c r="AN23" s="224"/>
      <c r="AO23" s="250" t="s">
        <v>132</v>
      </c>
      <c r="AP23" s="250"/>
      <c r="AQ23" s="94"/>
      <c r="AR23" s="94"/>
      <c r="AS23" s="94"/>
      <c r="AT23" s="94"/>
      <c r="AU23" s="251" t="s">
        <v>45</v>
      </c>
      <c r="AV23" s="253" t="str">
        <f>IFERROR(IF(AU17="","",VLOOKUP(AU17,各参照表!B113:C182,2,FALSE)),"")</f>
        <v/>
      </c>
      <c r="AW23" s="254"/>
      <c r="AX23" s="198"/>
    </row>
    <row r="24" spans="1:50" ht="7.5" customHeight="1">
      <c r="A24" s="16"/>
      <c r="B24" s="13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52"/>
      <c r="AV24" s="255"/>
      <c r="AW24" s="256"/>
      <c r="AX24" s="247"/>
    </row>
    <row r="25" spans="1:50" ht="21.75" customHeight="1">
      <c r="A25" s="16"/>
      <c r="B25" s="179" t="s">
        <v>3</v>
      </c>
      <c r="C25" s="131" t="s">
        <v>18</v>
      </c>
      <c r="D25" s="132"/>
      <c r="E25" s="133"/>
      <c r="F25" s="272" t="s">
        <v>85</v>
      </c>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4"/>
      <c r="AT25" s="275"/>
      <c r="AU25" s="276"/>
      <c r="AV25" s="276"/>
      <c r="AW25" s="91" t="s">
        <v>26</v>
      </c>
      <c r="AX25" s="29" t="s">
        <v>23</v>
      </c>
    </row>
    <row r="26" spans="1:50" ht="21" customHeight="1">
      <c r="A26" s="16"/>
      <c r="B26" s="129"/>
      <c r="C26" s="134"/>
      <c r="D26" s="135"/>
      <c r="E26" s="136"/>
      <c r="F26" s="202" t="s">
        <v>84</v>
      </c>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4"/>
      <c r="AT26" s="277"/>
      <c r="AU26" s="278"/>
      <c r="AV26" s="278"/>
      <c r="AW26" s="30" t="s">
        <v>26</v>
      </c>
      <c r="AX26" s="31" t="s">
        <v>24</v>
      </c>
    </row>
    <row r="27" spans="1:50" ht="10.5" customHeight="1">
      <c r="A27" s="16"/>
      <c r="B27" s="129"/>
      <c r="C27" s="134"/>
      <c r="D27" s="135"/>
      <c r="E27" s="136"/>
      <c r="F27" s="279" t="s">
        <v>83</v>
      </c>
      <c r="G27" s="280"/>
      <c r="H27" s="280"/>
      <c r="I27" s="280"/>
      <c r="J27" s="280"/>
      <c r="K27" s="280"/>
      <c r="L27" s="280"/>
      <c r="M27" s="280"/>
      <c r="N27" s="94"/>
      <c r="O27" s="94"/>
      <c r="P27" s="94"/>
      <c r="Q27" s="94"/>
      <c r="R27" s="94"/>
      <c r="S27" s="94"/>
      <c r="T27" s="94"/>
      <c r="U27" s="94"/>
      <c r="V27" s="94"/>
      <c r="W27" s="285" t="s">
        <v>90</v>
      </c>
      <c r="X27" s="285"/>
      <c r="Y27" s="285"/>
      <c r="Z27" s="285"/>
      <c r="AA27" s="285"/>
      <c r="AB27" s="285"/>
      <c r="AC27" s="285"/>
      <c r="AD27" s="285"/>
      <c r="AE27" s="285"/>
      <c r="AF27" s="94"/>
      <c r="AG27" s="94"/>
      <c r="AH27" s="94"/>
      <c r="AI27" s="94"/>
      <c r="AJ27" s="94"/>
      <c r="AK27" s="94"/>
      <c r="AL27" s="94"/>
      <c r="AM27" s="286" t="s">
        <v>82</v>
      </c>
      <c r="AN27" s="286"/>
      <c r="AO27" s="286"/>
      <c r="AP27" s="286"/>
      <c r="AQ27" s="286"/>
      <c r="AR27" s="94"/>
      <c r="AS27" s="94"/>
      <c r="AT27" s="287">
        <f>IFERROR(ROUNDDOWN(V28*AM28/AM29,0),0)</f>
        <v>0</v>
      </c>
      <c r="AU27" s="288"/>
      <c r="AV27" s="288"/>
      <c r="AW27" s="259" t="s">
        <v>26</v>
      </c>
      <c r="AX27" s="220" t="s">
        <v>25</v>
      </c>
    </row>
    <row r="28" spans="1:50" ht="11.25" customHeight="1">
      <c r="A28" s="16"/>
      <c r="B28" s="129"/>
      <c r="C28" s="134"/>
      <c r="D28" s="135"/>
      <c r="E28" s="136"/>
      <c r="F28" s="281"/>
      <c r="G28" s="282"/>
      <c r="H28" s="282"/>
      <c r="I28" s="282"/>
      <c r="J28" s="282"/>
      <c r="K28" s="282"/>
      <c r="L28" s="282"/>
      <c r="M28" s="282"/>
      <c r="N28" s="94"/>
      <c r="O28" s="94"/>
      <c r="P28" s="94"/>
      <c r="Q28" s="94"/>
      <c r="R28" s="94"/>
      <c r="S28" s="94"/>
      <c r="T28" s="94"/>
      <c r="U28" s="94"/>
      <c r="V28" s="260" t="str">
        <f>IF(AT26="","",AT26)</f>
        <v/>
      </c>
      <c r="W28" s="260"/>
      <c r="X28" s="260"/>
      <c r="Y28" s="260"/>
      <c r="Z28" s="260"/>
      <c r="AA28" s="260"/>
      <c r="AB28" s="260"/>
      <c r="AC28" s="260"/>
      <c r="AD28" s="260"/>
      <c r="AE28" s="260"/>
      <c r="AF28" s="260"/>
      <c r="AG28" s="262" t="s">
        <v>86</v>
      </c>
      <c r="AH28" s="262"/>
      <c r="AI28" s="263" t="s">
        <v>66</v>
      </c>
      <c r="AJ28" s="263"/>
      <c r="AK28" s="263"/>
      <c r="AL28" s="263"/>
      <c r="AM28" s="264" t="str">
        <f>IF(T2="","",T2)</f>
        <v/>
      </c>
      <c r="AN28" s="264"/>
      <c r="AO28" s="264"/>
      <c r="AP28" s="264"/>
      <c r="AQ28" s="264"/>
      <c r="AR28" s="94"/>
      <c r="AS28" s="94"/>
      <c r="AT28" s="289"/>
      <c r="AU28" s="260"/>
      <c r="AV28" s="260"/>
      <c r="AW28" s="195"/>
      <c r="AX28" s="198"/>
    </row>
    <row r="29" spans="1:50" ht="11.25" customHeight="1">
      <c r="A29" s="16"/>
      <c r="B29" s="129"/>
      <c r="C29" s="134"/>
      <c r="D29" s="135"/>
      <c r="E29" s="136"/>
      <c r="F29" s="281"/>
      <c r="G29" s="282"/>
      <c r="H29" s="282"/>
      <c r="I29" s="282"/>
      <c r="J29" s="282"/>
      <c r="K29" s="282"/>
      <c r="L29" s="282"/>
      <c r="M29" s="282"/>
      <c r="N29" s="94"/>
      <c r="O29" s="94"/>
      <c r="P29" s="94"/>
      <c r="Q29" s="94"/>
      <c r="R29" s="94"/>
      <c r="S29" s="94"/>
      <c r="T29" s="94"/>
      <c r="U29" s="94"/>
      <c r="V29" s="261"/>
      <c r="W29" s="261"/>
      <c r="X29" s="261"/>
      <c r="Y29" s="261"/>
      <c r="Z29" s="261"/>
      <c r="AA29" s="261"/>
      <c r="AB29" s="261"/>
      <c r="AC29" s="261"/>
      <c r="AD29" s="261"/>
      <c r="AE29" s="261"/>
      <c r="AF29" s="261"/>
      <c r="AG29" s="262"/>
      <c r="AH29" s="262"/>
      <c r="AI29" s="263"/>
      <c r="AJ29" s="263"/>
      <c r="AK29" s="263"/>
      <c r="AL29" s="263"/>
      <c r="AM29" s="265" t="str">
        <f>IF(T4="","",T4)</f>
        <v/>
      </c>
      <c r="AN29" s="265"/>
      <c r="AO29" s="265"/>
      <c r="AP29" s="265"/>
      <c r="AQ29" s="265"/>
      <c r="AR29" s="94"/>
      <c r="AS29" s="94"/>
      <c r="AT29" s="266" t="s">
        <v>32</v>
      </c>
      <c r="AU29" s="267"/>
      <c r="AV29" s="267"/>
      <c r="AW29" s="268"/>
      <c r="AX29" s="198"/>
    </row>
    <row r="30" spans="1:50" ht="5.25" customHeight="1">
      <c r="A30" s="16"/>
      <c r="B30" s="129"/>
      <c r="C30" s="137"/>
      <c r="D30" s="138"/>
      <c r="E30" s="139"/>
      <c r="F30" s="283"/>
      <c r="G30" s="284"/>
      <c r="H30" s="284"/>
      <c r="I30" s="284"/>
      <c r="J30" s="284"/>
      <c r="K30" s="284"/>
      <c r="L30" s="284"/>
      <c r="M30" s="284"/>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269"/>
      <c r="AU30" s="270"/>
      <c r="AV30" s="270"/>
      <c r="AW30" s="271"/>
      <c r="AX30" s="199"/>
    </row>
    <row r="31" spans="1:50" ht="21.75" customHeight="1">
      <c r="A31" s="16"/>
      <c r="B31" s="129"/>
      <c r="C31" s="147" t="s">
        <v>19</v>
      </c>
      <c r="D31" s="148"/>
      <c r="E31" s="149"/>
      <c r="F31" s="290" t="s">
        <v>40</v>
      </c>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2"/>
      <c r="AT31" s="277"/>
      <c r="AU31" s="278"/>
      <c r="AV31" s="278"/>
      <c r="AW31" s="30" t="s">
        <v>26</v>
      </c>
      <c r="AX31" s="32" t="s">
        <v>20</v>
      </c>
    </row>
    <row r="32" spans="1:50" ht="21" customHeight="1">
      <c r="A32" s="16"/>
      <c r="B32" s="129"/>
      <c r="C32" s="134"/>
      <c r="D32" s="135"/>
      <c r="E32" s="136"/>
      <c r="F32" s="202" t="s">
        <v>84</v>
      </c>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4"/>
      <c r="AT32" s="277"/>
      <c r="AU32" s="278"/>
      <c r="AV32" s="278"/>
      <c r="AW32" s="30" t="s">
        <v>26</v>
      </c>
      <c r="AX32" s="31" t="s">
        <v>21</v>
      </c>
    </row>
    <row r="33" spans="1:57" ht="10.5" customHeight="1">
      <c r="A33" s="16"/>
      <c r="B33" s="129"/>
      <c r="C33" s="134"/>
      <c r="D33" s="135"/>
      <c r="E33" s="136"/>
      <c r="F33" s="279" t="s">
        <v>83</v>
      </c>
      <c r="G33" s="280"/>
      <c r="H33" s="280"/>
      <c r="I33" s="280"/>
      <c r="J33" s="280"/>
      <c r="K33" s="280"/>
      <c r="L33" s="280"/>
      <c r="M33" s="280"/>
      <c r="N33" s="94"/>
      <c r="O33" s="94"/>
      <c r="P33" s="94"/>
      <c r="Q33" s="94"/>
      <c r="R33" s="94"/>
      <c r="S33" s="94"/>
      <c r="T33" s="94"/>
      <c r="U33" s="94"/>
      <c r="V33" s="94"/>
      <c r="W33" s="285" t="s">
        <v>89</v>
      </c>
      <c r="X33" s="285"/>
      <c r="Y33" s="285"/>
      <c r="Z33" s="285"/>
      <c r="AA33" s="285"/>
      <c r="AB33" s="285"/>
      <c r="AC33" s="285"/>
      <c r="AD33" s="285"/>
      <c r="AE33" s="285"/>
      <c r="AF33" s="94"/>
      <c r="AG33" s="94"/>
      <c r="AH33" s="94"/>
      <c r="AI33" s="94"/>
      <c r="AJ33" s="94"/>
      <c r="AK33" s="94"/>
      <c r="AL33" s="94"/>
      <c r="AM33" s="286" t="s">
        <v>88</v>
      </c>
      <c r="AN33" s="286"/>
      <c r="AO33" s="286"/>
      <c r="AP33" s="286"/>
      <c r="AQ33" s="286"/>
      <c r="AR33" s="94"/>
      <c r="AS33" s="94"/>
      <c r="AT33" s="287">
        <f>IFERROR(ROUNDDOWN(V34*AM34/AM35,0),0)</f>
        <v>0</v>
      </c>
      <c r="AU33" s="288"/>
      <c r="AV33" s="288"/>
      <c r="AW33" s="259" t="s">
        <v>26</v>
      </c>
      <c r="AX33" s="220" t="s">
        <v>22</v>
      </c>
    </row>
    <row r="34" spans="1:57" ht="11.25" customHeight="1">
      <c r="A34" s="16"/>
      <c r="B34" s="129"/>
      <c r="C34" s="134"/>
      <c r="D34" s="135"/>
      <c r="E34" s="136"/>
      <c r="F34" s="281"/>
      <c r="G34" s="282"/>
      <c r="H34" s="282"/>
      <c r="I34" s="282"/>
      <c r="J34" s="282"/>
      <c r="K34" s="282"/>
      <c r="L34" s="282"/>
      <c r="M34" s="282"/>
      <c r="N34" s="94"/>
      <c r="O34" s="94"/>
      <c r="P34" s="94"/>
      <c r="Q34" s="94"/>
      <c r="R34" s="94"/>
      <c r="S34" s="94"/>
      <c r="T34" s="94"/>
      <c r="U34" s="94"/>
      <c r="V34" s="260" t="str">
        <f>IF(AT32="","",AT32)</f>
        <v/>
      </c>
      <c r="W34" s="260"/>
      <c r="X34" s="260"/>
      <c r="Y34" s="260"/>
      <c r="Z34" s="260"/>
      <c r="AA34" s="260"/>
      <c r="AB34" s="260"/>
      <c r="AC34" s="260"/>
      <c r="AD34" s="260"/>
      <c r="AE34" s="260"/>
      <c r="AF34" s="260"/>
      <c r="AG34" s="262" t="s">
        <v>86</v>
      </c>
      <c r="AH34" s="262"/>
      <c r="AI34" s="263" t="s">
        <v>66</v>
      </c>
      <c r="AJ34" s="263"/>
      <c r="AK34" s="263"/>
      <c r="AL34" s="263"/>
      <c r="AM34" s="264" t="str">
        <f>IF(T5="","",T5)</f>
        <v/>
      </c>
      <c r="AN34" s="264"/>
      <c r="AO34" s="264"/>
      <c r="AP34" s="264"/>
      <c r="AQ34" s="264"/>
      <c r="AR34" s="94"/>
      <c r="AS34" s="94"/>
      <c r="AT34" s="289"/>
      <c r="AU34" s="260"/>
      <c r="AV34" s="260"/>
      <c r="AW34" s="195"/>
      <c r="AX34" s="198"/>
    </row>
    <row r="35" spans="1:57" ht="11.25" customHeight="1">
      <c r="A35" s="16"/>
      <c r="B35" s="129"/>
      <c r="C35" s="134"/>
      <c r="D35" s="135"/>
      <c r="E35" s="136"/>
      <c r="F35" s="281"/>
      <c r="G35" s="282"/>
      <c r="H35" s="282"/>
      <c r="I35" s="282"/>
      <c r="J35" s="282"/>
      <c r="K35" s="282"/>
      <c r="L35" s="282"/>
      <c r="M35" s="282"/>
      <c r="N35" s="94"/>
      <c r="O35" s="94"/>
      <c r="P35" s="94"/>
      <c r="Q35" s="94"/>
      <c r="R35" s="94"/>
      <c r="S35" s="94"/>
      <c r="T35" s="94"/>
      <c r="U35" s="94"/>
      <c r="V35" s="261"/>
      <c r="W35" s="261"/>
      <c r="X35" s="261"/>
      <c r="Y35" s="261"/>
      <c r="Z35" s="261"/>
      <c r="AA35" s="261"/>
      <c r="AB35" s="261"/>
      <c r="AC35" s="261"/>
      <c r="AD35" s="261"/>
      <c r="AE35" s="261"/>
      <c r="AF35" s="261"/>
      <c r="AG35" s="262"/>
      <c r="AH35" s="262"/>
      <c r="AI35" s="263"/>
      <c r="AJ35" s="263"/>
      <c r="AK35" s="263"/>
      <c r="AL35" s="263"/>
      <c r="AM35" s="265" t="str">
        <f>IF(T7="","",T7)</f>
        <v/>
      </c>
      <c r="AN35" s="265"/>
      <c r="AO35" s="265"/>
      <c r="AP35" s="265"/>
      <c r="AQ35" s="265"/>
      <c r="AR35" s="94"/>
      <c r="AS35" s="94"/>
      <c r="AT35" s="266" t="s">
        <v>33</v>
      </c>
      <c r="AU35" s="267"/>
      <c r="AV35" s="267"/>
      <c r="AW35" s="268"/>
      <c r="AX35" s="198"/>
    </row>
    <row r="36" spans="1:57" ht="5.25" customHeight="1">
      <c r="A36" s="16"/>
      <c r="B36" s="130"/>
      <c r="C36" s="150"/>
      <c r="D36" s="151"/>
      <c r="E36" s="152"/>
      <c r="F36" s="293"/>
      <c r="G36" s="294"/>
      <c r="H36" s="294"/>
      <c r="I36" s="294"/>
      <c r="J36" s="294"/>
      <c r="K36" s="294"/>
      <c r="L36" s="294"/>
      <c r="M36" s="294"/>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93"/>
      <c r="AN36" s="93"/>
      <c r="AO36" s="93"/>
      <c r="AP36" s="93"/>
      <c r="AQ36" s="93"/>
      <c r="AR36" s="20"/>
      <c r="AS36" s="20"/>
      <c r="AT36" s="295"/>
      <c r="AU36" s="296"/>
      <c r="AV36" s="296"/>
      <c r="AW36" s="297"/>
      <c r="AX36" s="247"/>
    </row>
    <row r="37" spans="1:57" ht="18" customHeight="1">
      <c r="A37" s="16"/>
      <c r="B37" s="304" t="s">
        <v>7</v>
      </c>
      <c r="C37" s="304"/>
      <c r="D37" s="304"/>
      <c r="E37" s="304"/>
      <c r="F37" s="304"/>
      <c r="G37" s="304"/>
      <c r="H37" s="304"/>
      <c r="I37" s="304"/>
      <c r="J37" s="304"/>
      <c r="K37" s="304"/>
    </row>
    <row r="38" spans="1:57" ht="9.75" customHeight="1">
      <c r="A38" s="16"/>
      <c r="B38" s="33"/>
      <c r="D38" s="109" t="s">
        <v>80</v>
      </c>
      <c r="E38" s="109"/>
      <c r="F38" s="109"/>
      <c r="G38" s="109"/>
      <c r="H38" s="109"/>
      <c r="I38" s="109"/>
      <c r="J38" s="90"/>
      <c r="K38" s="90"/>
      <c r="L38" s="90"/>
      <c r="M38" s="90"/>
      <c r="N38" s="90"/>
      <c r="O38" s="90"/>
      <c r="P38" s="90"/>
      <c r="Q38" s="90"/>
      <c r="R38" s="90"/>
      <c r="S38" s="90"/>
      <c r="T38" s="305" t="s">
        <v>71</v>
      </c>
      <c r="U38" s="305"/>
      <c r="V38" s="305"/>
      <c r="W38" s="305"/>
      <c r="X38" s="305"/>
      <c r="Y38" s="305"/>
      <c r="Z38" s="305"/>
      <c r="AA38" s="90"/>
      <c r="AB38" s="90"/>
      <c r="AC38" s="90"/>
      <c r="AD38" s="90"/>
      <c r="AE38" s="90"/>
      <c r="AF38" s="109" t="s">
        <v>82</v>
      </c>
      <c r="AG38" s="109"/>
      <c r="AH38" s="109"/>
      <c r="AI38" s="109"/>
      <c r="AJ38" s="109"/>
      <c r="AK38" s="90"/>
      <c r="AL38" s="90"/>
      <c r="AM38" s="90"/>
      <c r="AN38" s="90"/>
      <c r="AO38" s="90"/>
      <c r="AP38" s="90"/>
      <c r="AQ38" s="90"/>
      <c r="AR38" s="90"/>
      <c r="AS38" s="306"/>
      <c r="AT38" s="307"/>
      <c r="AU38" s="307"/>
      <c r="AV38" s="307"/>
      <c r="AW38" s="194" t="s">
        <v>27</v>
      </c>
      <c r="AX38" s="197" t="s">
        <v>16</v>
      </c>
    </row>
    <row r="39" spans="1:57" ht="9.75" customHeight="1">
      <c r="A39" s="16"/>
      <c r="B39" s="34"/>
      <c r="C39" s="35"/>
      <c r="D39" s="110"/>
      <c r="E39" s="110"/>
      <c r="F39" s="110"/>
      <c r="G39" s="110"/>
      <c r="H39" s="110"/>
      <c r="I39" s="110"/>
      <c r="J39" s="94"/>
      <c r="K39" s="94"/>
      <c r="L39" s="94"/>
      <c r="M39" s="94"/>
      <c r="N39" s="94"/>
      <c r="O39" s="94"/>
      <c r="P39" s="94"/>
      <c r="Q39" s="94"/>
      <c r="R39" s="94"/>
      <c r="S39" s="94"/>
      <c r="T39" s="110" t="s">
        <v>68</v>
      </c>
      <c r="U39" s="110"/>
      <c r="V39" s="110"/>
      <c r="W39" s="110"/>
      <c r="X39" s="110"/>
      <c r="Y39" s="110"/>
      <c r="Z39" s="110"/>
      <c r="AA39" s="94"/>
      <c r="AB39" s="94"/>
      <c r="AC39" s="94"/>
      <c r="AD39" s="94"/>
      <c r="AE39" s="94"/>
      <c r="AF39" s="110"/>
      <c r="AG39" s="110"/>
      <c r="AH39" s="110"/>
      <c r="AI39" s="110"/>
      <c r="AJ39" s="110"/>
      <c r="AK39" s="94"/>
      <c r="AL39" s="94"/>
      <c r="AM39" s="94"/>
      <c r="AN39" s="94"/>
      <c r="AO39" s="94"/>
      <c r="AP39" s="94"/>
      <c r="AQ39" s="94"/>
      <c r="AR39" s="94"/>
      <c r="AS39" s="302">
        <f>IFERROR(ROUND(B40*T40/T42*AF40/AF42,0),0)</f>
        <v>0</v>
      </c>
      <c r="AT39" s="303"/>
      <c r="AU39" s="303"/>
      <c r="AV39" s="303"/>
      <c r="AW39" s="195"/>
      <c r="AX39" s="198"/>
    </row>
    <row r="40" spans="1:57" ht="8.25" customHeight="1">
      <c r="A40" s="16"/>
      <c r="B40" s="309" t="str">
        <f>IF(AT25="","",AT25)</f>
        <v/>
      </c>
      <c r="C40" s="260"/>
      <c r="D40" s="260"/>
      <c r="E40" s="260"/>
      <c r="F40" s="260"/>
      <c r="G40" s="260"/>
      <c r="H40" s="260"/>
      <c r="I40" s="260"/>
      <c r="J40" s="326" t="s">
        <v>63</v>
      </c>
      <c r="K40" s="326"/>
      <c r="L40" s="326"/>
      <c r="M40" s="326"/>
      <c r="N40" s="263" t="s">
        <v>66</v>
      </c>
      <c r="O40" s="263"/>
      <c r="P40" s="263"/>
      <c r="Q40" s="94"/>
      <c r="R40" s="94"/>
      <c r="S40" s="94"/>
      <c r="T40" s="298" t="str">
        <f>IF(AU14="","",AU14)</f>
        <v/>
      </c>
      <c r="U40" s="298"/>
      <c r="V40" s="298"/>
      <c r="W40" s="298"/>
      <c r="X40" s="263" t="s">
        <v>39</v>
      </c>
      <c r="Y40" s="263"/>
      <c r="Z40" s="263"/>
      <c r="AA40" s="263" t="s">
        <v>87</v>
      </c>
      <c r="AB40" s="263"/>
      <c r="AC40" s="263"/>
      <c r="AD40" s="94"/>
      <c r="AE40" s="94"/>
      <c r="AF40" s="264" t="str">
        <f>IF(T2="","",T2)</f>
        <v/>
      </c>
      <c r="AG40" s="264"/>
      <c r="AH40" s="264"/>
      <c r="AI40" s="264"/>
      <c r="AJ40" s="264"/>
      <c r="AK40" s="94"/>
      <c r="AL40" s="94"/>
      <c r="AM40" s="94"/>
      <c r="AN40" s="94"/>
      <c r="AO40" s="94"/>
      <c r="AP40" s="94"/>
      <c r="AQ40" s="94"/>
      <c r="AR40" s="94"/>
      <c r="AS40" s="302"/>
      <c r="AT40" s="303"/>
      <c r="AU40" s="303"/>
      <c r="AV40" s="303"/>
      <c r="AW40" s="195"/>
      <c r="AX40" s="198"/>
    </row>
    <row r="41" spans="1:57" ht="8.25" customHeight="1">
      <c r="A41" s="16"/>
      <c r="B41" s="309"/>
      <c r="C41" s="260"/>
      <c r="D41" s="260"/>
      <c r="E41" s="260"/>
      <c r="F41" s="260"/>
      <c r="G41" s="260"/>
      <c r="H41" s="260"/>
      <c r="I41" s="260"/>
      <c r="J41" s="326"/>
      <c r="K41" s="326"/>
      <c r="L41" s="326"/>
      <c r="M41" s="326"/>
      <c r="N41" s="263"/>
      <c r="O41" s="263"/>
      <c r="P41" s="263"/>
      <c r="Q41" s="94"/>
      <c r="R41" s="94"/>
      <c r="S41" s="94"/>
      <c r="T41" s="299"/>
      <c r="U41" s="299"/>
      <c r="V41" s="299"/>
      <c r="W41" s="299"/>
      <c r="X41" s="300"/>
      <c r="Y41" s="300"/>
      <c r="Z41" s="300"/>
      <c r="AA41" s="263"/>
      <c r="AB41" s="263"/>
      <c r="AC41" s="263"/>
      <c r="AD41" s="94"/>
      <c r="AE41" s="94"/>
      <c r="AF41" s="301"/>
      <c r="AG41" s="301"/>
      <c r="AH41" s="301"/>
      <c r="AI41" s="301"/>
      <c r="AJ41" s="301"/>
      <c r="AK41" s="94"/>
      <c r="AL41" s="94"/>
      <c r="AM41" s="94"/>
      <c r="AN41" s="94"/>
      <c r="AO41" s="94"/>
      <c r="AP41" s="94"/>
      <c r="AQ41" s="94"/>
      <c r="AR41" s="94"/>
      <c r="AS41" s="302"/>
      <c r="AT41" s="303"/>
      <c r="AU41" s="303"/>
      <c r="AV41" s="303"/>
      <c r="AW41" s="195"/>
      <c r="AX41" s="198"/>
    </row>
    <row r="42" spans="1:57" ht="16.5" customHeight="1">
      <c r="A42" s="16"/>
      <c r="B42" s="325"/>
      <c r="C42" s="261"/>
      <c r="D42" s="261"/>
      <c r="E42" s="261"/>
      <c r="F42" s="261"/>
      <c r="G42" s="261"/>
      <c r="H42" s="261"/>
      <c r="I42" s="261"/>
      <c r="J42" s="327"/>
      <c r="K42" s="327"/>
      <c r="L42" s="327"/>
      <c r="M42" s="327"/>
      <c r="N42" s="300"/>
      <c r="O42" s="300"/>
      <c r="P42" s="300"/>
      <c r="Q42" s="95"/>
      <c r="R42" s="95"/>
      <c r="S42" s="95"/>
      <c r="T42" s="299" t="str">
        <f>IF(AU15="","",AU15)</f>
        <v/>
      </c>
      <c r="U42" s="299"/>
      <c r="V42" s="299"/>
      <c r="W42" s="299"/>
      <c r="X42" s="119" t="s">
        <v>81</v>
      </c>
      <c r="Y42" s="119"/>
      <c r="Z42" s="119"/>
      <c r="AA42" s="300"/>
      <c r="AB42" s="300"/>
      <c r="AC42" s="300"/>
      <c r="AD42" s="95"/>
      <c r="AE42" s="95"/>
      <c r="AF42" s="301" t="str">
        <f>IF(T4="","",T4)</f>
        <v/>
      </c>
      <c r="AG42" s="301"/>
      <c r="AH42" s="301"/>
      <c r="AI42" s="301"/>
      <c r="AJ42" s="301"/>
      <c r="AK42" s="95"/>
      <c r="AL42" s="95"/>
      <c r="AM42" s="95"/>
      <c r="AN42" s="95"/>
      <c r="AO42" s="95"/>
      <c r="AP42" s="95"/>
      <c r="AQ42" s="95"/>
      <c r="AR42" s="95"/>
      <c r="AS42" s="269" t="s">
        <v>29</v>
      </c>
      <c r="AT42" s="270"/>
      <c r="AU42" s="270"/>
      <c r="AV42" s="270"/>
      <c r="AW42" s="271"/>
      <c r="AX42" s="199"/>
    </row>
    <row r="43" spans="1:57" ht="8.25" customHeight="1">
      <c r="A43" s="16"/>
      <c r="B43" s="34"/>
      <c r="C43" s="285" t="s">
        <v>78</v>
      </c>
      <c r="D43" s="285"/>
      <c r="E43" s="285"/>
      <c r="F43" s="285"/>
      <c r="G43" s="94"/>
      <c r="H43" s="94"/>
      <c r="I43" s="94"/>
      <c r="J43" s="94"/>
      <c r="K43" s="94"/>
      <c r="L43" s="285" t="s">
        <v>79</v>
      </c>
      <c r="M43" s="285"/>
      <c r="N43" s="285"/>
      <c r="O43" s="285"/>
      <c r="P43" s="285"/>
      <c r="Q43" s="94"/>
      <c r="R43" s="94"/>
      <c r="S43" s="94"/>
      <c r="T43" s="94"/>
      <c r="U43" s="94"/>
      <c r="V43" s="94"/>
      <c r="W43" s="320" t="s">
        <v>76</v>
      </c>
      <c r="X43" s="320"/>
      <c r="Y43" s="320"/>
      <c r="Z43" s="320"/>
      <c r="AA43" s="320"/>
      <c r="AB43" s="320"/>
      <c r="AC43" s="320"/>
      <c r="AD43" s="320"/>
      <c r="AE43" s="320"/>
      <c r="AF43" s="320"/>
      <c r="AG43" s="320"/>
      <c r="AH43" s="320"/>
      <c r="AI43" s="320"/>
      <c r="AJ43" s="320"/>
      <c r="AK43" s="94"/>
      <c r="AL43" s="94"/>
      <c r="AM43" s="285" t="s">
        <v>61</v>
      </c>
      <c r="AN43" s="285"/>
      <c r="AO43" s="285"/>
      <c r="AP43" s="285"/>
      <c r="AQ43" s="285"/>
      <c r="AR43" s="94"/>
      <c r="AS43" s="321" t="s">
        <v>31</v>
      </c>
      <c r="AT43" s="322"/>
      <c r="AU43" s="322"/>
      <c r="AV43" s="322"/>
      <c r="AW43" s="259" t="s">
        <v>28</v>
      </c>
      <c r="AX43" s="220" t="s">
        <v>17</v>
      </c>
    </row>
    <row r="44" spans="1:57" ht="8.25" customHeight="1">
      <c r="A44" s="16"/>
      <c r="B44" s="34"/>
      <c r="C44" s="110"/>
      <c r="D44" s="110"/>
      <c r="E44" s="110"/>
      <c r="F44" s="110"/>
      <c r="G44" s="94"/>
      <c r="H44" s="94"/>
      <c r="I44" s="94"/>
      <c r="J44" s="94"/>
      <c r="K44" s="94"/>
      <c r="L44" s="110"/>
      <c r="M44" s="110"/>
      <c r="N44" s="110"/>
      <c r="O44" s="110"/>
      <c r="P44" s="110"/>
      <c r="Q44" s="94"/>
      <c r="R44" s="94"/>
      <c r="S44" s="94"/>
      <c r="T44" s="94"/>
      <c r="U44" s="94"/>
      <c r="V44" s="94"/>
      <c r="W44" s="110" t="s">
        <v>77</v>
      </c>
      <c r="X44" s="110"/>
      <c r="Y44" s="110"/>
      <c r="Z44" s="110"/>
      <c r="AA44" s="110"/>
      <c r="AB44" s="110"/>
      <c r="AC44" s="110"/>
      <c r="AD44" s="110"/>
      <c r="AE44" s="110"/>
      <c r="AF44" s="110"/>
      <c r="AG44" s="110"/>
      <c r="AH44" s="110"/>
      <c r="AI44" s="110"/>
      <c r="AJ44" s="110"/>
      <c r="AK44" s="94"/>
      <c r="AL44" s="94"/>
      <c r="AM44" s="110"/>
      <c r="AN44" s="110"/>
      <c r="AO44" s="110"/>
      <c r="AP44" s="110"/>
      <c r="AQ44" s="110"/>
      <c r="AR44" s="94"/>
      <c r="AS44" s="323"/>
      <c r="AT44" s="324"/>
      <c r="AU44" s="324"/>
      <c r="AV44" s="324"/>
      <c r="AW44" s="195"/>
      <c r="AX44" s="198"/>
      <c r="BA44" s="360" t="s">
        <v>151</v>
      </c>
      <c r="BB44" s="360"/>
      <c r="BC44" s="360"/>
      <c r="BD44" s="360"/>
      <c r="BE44" s="360"/>
    </row>
    <row r="45" spans="1:57">
      <c r="A45" s="16"/>
      <c r="B45" s="34"/>
      <c r="C45" s="94"/>
      <c r="D45" s="94"/>
      <c r="E45" s="94"/>
      <c r="F45" s="94"/>
      <c r="G45" s="94"/>
      <c r="H45" s="94"/>
      <c r="I45" s="94"/>
      <c r="J45" s="94"/>
      <c r="K45" s="94"/>
      <c r="L45" s="94"/>
      <c r="M45" s="94"/>
      <c r="N45" s="94"/>
      <c r="O45" s="94"/>
      <c r="P45" s="94"/>
      <c r="Q45" s="94"/>
      <c r="R45" s="94"/>
      <c r="S45" s="94"/>
      <c r="T45" s="94"/>
      <c r="U45" s="94"/>
      <c r="V45" s="94"/>
      <c r="W45" s="308" t="s">
        <v>75</v>
      </c>
      <c r="X45" s="308"/>
      <c r="Y45" s="308"/>
      <c r="Z45" s="308"/>
      <c r="AA45" s="308"/>
      <c r="AB45" s="308"/>
      <c r="AC45" s="308"/>
      <c r="AD45" s="308"/>
      <c r="AE45" s="308"/>
      <c r="AF45" s="308"/>
      <c r="AG45" s="308"/>
      <c r="AH45" s="308"/>
      <c r="AI45" s="308"/>
      <c r="AJ45" s="308"/>
      <c r="AK45" s="94"/>
      <c r="AL45" s="94"/>
      <c r="AM45" s="94"/>
      <c r="AN45" s="94"/>
      <c r="AO45" s="94"/>
      <c r="AP45" s="94"/>
      <c r="AQ45" s="94"/>
      <c r="AR45" s="94"/>
      <c r="AS45" s="302">
        <f>IFERROR(IF(OR(W47-AB47-AH47&lt;=0,Z48-AF48&lt;=0),B47,ROUND(B47-J47*(W47-AB47-AH47)/(Z48-AF48)*AP47/1000,0)),0)</f>
        <v>0</v>
      </c>
      <c r="AT45" s="303"/>
      <c r="AU45" s="303"/>
      <c r="AV45" s="303"/>
      <c r="AW45" s="195"/>
      <c r="AX45" s="198"/>
      <c r="BA45" s="360"/>
      <c r="BB45" s="360"/>
      <c r="BC45" s="360"/>
      <c r="BD45" s="360"/>
      <c r="BE45" s="360"/>
    </row>
    <row r="46" spans="1:57" ht="4.5" customHeight="1">
      <c r="A46" s="16"/>
      <c r="B46" s="3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302"/>
      <c r="AT46" s="303"/>
      <c r="AU46" s="303"/>
      <c r="AV46" s="303"/>
      <c r="AW46" s="195"/>
      <c r="AX46" s="198"/>
      <c r="BA46" s="360"/>
      <c r="BB46" s="360"/>
      <c r="BC46" s="360"/>
      <c r="BD46" s="360"/>
      <c r="BE46" s="360"/>
    </row>
    <row r="47" spans="1:57" ht="12" customHeight="1">
      <c r="A47" s="16"/>
      <c r="B47" s="309" t="str">
        <f>IF(AS39=0,"",AS39)</f>
        <v/>
      </c>
      <c r="C47" s="260"/>
      <c r="D47" s="260"/>
      <c r="E47" s="260"/>
      <c r="F47" s="260"/>
      <c r="G47" s="312" t="s">
        <v>62</v>
      </c>
      <c r="H47" s="116"/>
      <c r="I47" s="116"/>
      <c r="J47" s="314" t="str">
        <f>IF(AS39=0,"",AS39)</f>
        <v/>
      </c>
      <c r="K47" s="314"/>
      <c r="L47" s="314"/>
      <c r="M47" s="314"/>
      <c r="N47" s="314"/>
      <c r="O47" s="314"/>
      <c r="P47" s="314"/>
      <c r="Q47" s="316" t="s">
        <v>63</v>
      </c>
      <c r="R47" s="263"/>
      <c r="S47" s="263"/>
      <c r="T47" s="318" t="s">
        <v>66</v>
      </c>
      <c r="U47" s="318"/>
      <c r="V47" s="94"/>
      <c r="W47" s="335" t="str">
        <f>AU8</f>
        <v/>
      </c>
      <c r="X47" s="335"/>
      <c r="Y47" s="335"/>
      <c r="Z47" s="336" t="s">
        <v>145</v>
      </c>
      <c r="AA47" s="336"/>
      <c r="AB47" s="335" t="str">
        <f>AU11</f>
        <v/>
      </c>
      <c r="AC47" s="335"/>
      <c r="AD47" s="335"/>
      <c r="AE47" s="335"/>
      <c r="AF47" s="336" t="s">
        <v>145</v>
      </c>
      <c r="AG47" s="336"/>
      <c r="AH47" s="335" t="str">
        <f>AU17</f>
        <v/>
      </c>
      <c r="AI47" s="335"/>
      <c r="AJ47" s="335"/>
      <c r="AK47" s="94"/>
      <c r="AL47" s="318" t="s">
        <v>74</v>
      </c>
      <c r="AM47" s="318"/>
      <c r="AN47" s="318"/>
      <c r="AO47" s="318"/>
      <c r="AP47" s="253" t="str">
        <f>AV23</f>
        <v/>
      </c>
      <c r="AQ47" s="253"/>
      <c r="AR47" s="254"/>
      <c r="AS47" s="302"/>
      <c r="AT47" s="303"/>
      <c r="AU47" s="303"/>
      <c r="AV47" s="303"/>
      <c r="AW47" s="195"/>
      <c r="AX47" s="198"/>
      <c r="BA47" s="360"/>
      <c r="BB47" s="360"/>
      <c r="BC47" s="360"/>
      <c r="BD47" s="360"/>
      <c r="BE47" s="360"/>
    </row>
    <row r="48" spans="1:57" ht="15" customHeight="1">
      <c r="A48" s="16"/>
      <c r="B48" s="310"/>
      <c r="C48" s="311"/>
      <c r="D48" s="311"/>
      <c r="E48" s="311"/>
      <c r="F48" s="311"/>
      <c r="G48" s="313"/>
      <c r="H48" s="313"/>
      <c r="I48" s="313"/>
      <c r="J48" s="315"/>
      <c r="K48" s="315"/>
      <c r="L48" s="315"/>
      <c r="M48" s="315"/>
      <c r="N48" s="315"/>
      <c r="O48" s="315"/>
      <c r="P48" s="315"/>
      <c r="Q48" s="317"/>
      <c r="R48" s="317"/>
      <c r="S48" s="317"/>
      <c r="T48" s="319"/>
      <c r="U48" s="319"/>
      <c r="V48" s="20"/>
      <c r="W48" s="20"/>
      <c r="X48" s="20"/>
      <c r="Y48" s="20"/>
      <c r="Z48" s="333" t="str">
        <f>AU8</f>
        <v/>
      </c>
      <c r="AA48" s="333"/>
      <c r="AB48" s="333"/>
      <c r="AC48" s="333"/>
      <c r="AD48" s="334" t="s">
        <v>145</v>
      </c>
      <c r="AE48" s="334"/>
      <c r="AF48" s="333" t="str">
        <f>AU11</f>
        <v/>
      </c>
      <c r="AG48" s="333"/>
      <c r="AH48" s="333"/>
      <c r="AI48" s="20"/>
      <c r="AJ48" s="20"/>
      <c r="AK48" s="20"/>
      <c r="AL48" s="319"/>
      <c r="AM48" s="319"/>
      <c r="AN48" s="319"/>
      <c r="AO48" s="319"/>
      <c r="AP48" s="255"/>
      <c r="AQ48" s="255"/>
      <c r="AR48" s="256"/>
      <c r="AS48" s="295" t="s">
        <v>29</v>
      </c>
      <c r="AT48" s="296"/>
      <c r="AU48" s="296"/>
      <c r="AV48" s="296"/>
      <c r="AW48" s="297"/>
      <c r="AX48" s="247"/>
      <c r="BA48" s="360"/>
      <c r="BB48" s="360"/>
      <c r="BC48" s="360"/>
      <c r="BD48" s="360"/>
      <c r="BE48" s="360"/>
    </row>
    <row r="49" spans="1:56" ht="18" customHeight="1">
      <c r="A49" s="16"/>
      <c r="B49" s="304" t="s">
        <v>6</v>
      </c>
      <c r="C49" s="304"/>
      <c r="D49" s="304"/>
      <c r="E49" s="304"/>
      <c r="F49" s="304"/>
      <c r="G49" s="304"/>
      <c r="H49" s="304"/>
    </row>
    <row r="50" spans="1:56" ht="9.75" customHeight="1">
      <c r="A50" s="16"/>
      <c r="B50" s="33"/>
      <c r="C50" s="109" t="s">
        <v>72</v>
      </c>
      <c r="D50" s="109"/>
      <c r="E50" s="109"/>
      <c r="F50" s="109"/>
      <c r="G50" s="109"/>
      <c r="H50" s="109"/>
      <c r="I50" s="90"/>
      <c r="J50" s="90"/>
      <c r="K50" s="90"/>
      <c r="L50" s="90"/>
      <c r="M50" s="90"/>
      <c r="N50" s="90"/>
      <c r="O50" s="109" t="s">
        <v>73</v>
      </c>
      <c r="P50" s="109"/>
      <c r="Q50" s="109"/>
      <c r="R50" s="109"/>
      <c r="S50" s="109"/>
      <c r="T50" s="109"/>
      <c r="U50" s="109"/>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306"/>
      <c r="AT50" s="307"/>
      <c r="AU50" s="307"/>
      <c r="AV50" s="307"/>
      <c r="AW50" s="194" t="s">
        <v>28</v>
      </c>
      <c r="AX50" s="197" t="s">
        <v>15</v>
      </c>
    </row>
    <row r="51" spans="1:56" ht="31.5" customHeight="1">
      <c r="A51" s="16"/>
      <c r="B51" s="310">
        <f>AT27</f>
        <v>0</v>
      </c>
      <c r="C51" s="311"/>
      <c r="D51" s="311"/>
      <c r="E51" s="311"/>
      <c r="F51" s="311"/>
      <c r="G51" s="311"/>
      <c r="H51" s="311"/>
      <c r="I51" s="328" t="s">
        <v>62</v>
      </c>
      <c r="J51" s="313"/>
      <c r="K51" s="313"/>
      <c r="L51" s="313"/>
      <c r="M51" s="313"/>
      <c r="N51" s="311">
        <f>AS45</f>
        <v>0</v>
      </c>
      <c r="O51" s="311"/>
      <c r="P51" s="311"/>
      <c r="Q51" s="311"/>
      <c r="R51" s="311"/>
      <c r="S51" s="311"/>
      <c r="T51" s="311"/>
      <c r="U51" s="311"/>
      <c r="V51" s="329" t="s">
        <v>63</v>
      </c>
      <c r="W51" s="330"/>
      <c r="X51" s="20"/>
      <c r="Y51" s="20"/>
      <c r="Z51" s="20"/>
      <c r="AA51" s="20"/>
      <c r="AB51" s="20"/>
      <c r="AC51" s="20"/>
      <c r="AD51" s="20"/>
      <c r="AE51" s="20"/>
      <c r="AF51" s="20"/>
      <c r="AG51" s="20"/>
      <c r="AH51" s="20"/>
      <c r="AI51" s="20"/>
      <c r="AJ51" s="20"/>
      <c r="AK51" s="20"/>
      <c r="AL51" s="20"/>
      <c r="AM51" s="20"/>
      <c r="AN51" s="20"/>
      <c r="AO51" s="20"/>
      <c r="AP51" s="20"/>
      <c r="AQ51" s="20"/>
      <c r="AR51" s="20"/>
      <c r="AS51" s="331">
        <f>B51-N51</f>
        <v>0</v>
      </c>
      <c r="AT51" s="332"/>
      <c r="AU51" s="332"/>
      <c r="AV51" s="332"/>
      <c r="AW51" s="338"/>
      <c r="AX51" s="247"/>
    </row>
    <row r="52" spans="1:56" ht="18" customHeight="1">
      <c r="A52" s="16"/>
      <c r="B52" s="304" t="s">
        <v>5</v>
      </c>
      <c r="C52" s="304"/>
      <c r="D52" s="304"/>
      <c r="E52" s="304"/>
      <c r="F52" s="304"/>
      <c r="G52" s="304"/>
      <c r="H52" s="304"/>
      <c r="I52" s="304"/>
      <c r="J52" s="304"/>
      <c r="K52" s="304"/>
      <c r="L52" s="304"/>
      <c r="M52" s="304"/>
      <c r="N52" s="304"/>
      <c r="O52" s="304"/>
      <c r="P52" s="304"/>
      <c r="Q52" s="304"/>
      <c r="R52" s="304"/>
      <c r="S52" s="304"/>
      <c r="T52" s="304"/>
      <c r="U52" s="304"/>
    </row>
    <row r="53" spans="1:56" ht="9.75" customHeight="1">
      <c r="A53" s="16"/>
      <c r="B53" s="33"/>
      <c r="C53" s="90"/>
      <c r="D53" s="109" t="s">
        <v>67</v>
      </c>
      <c r="E53" s="109"/>
      <c r="F53" s="109"/>
      <c r="G53" s="109"/>
      <c r="H53" s="109"/>
      <c r="I53" s="90"/>
      <c r="J53" s="90"/>
      <c r="K53" s="90"/>
      <c r="L53" s="90"/>
      <c r="M53" s="90"/>
      <c r="N53" s="90"/>
      <c r="O53" s="90"/>
      <c r="P53" s="90"/>
      <c r="Q53" s="90"/>
      <c r="R53" s="90"/>
      <c r="S53" s="90"/>
      <c r="T53" s="305" t="s">
        <v>71</v>
      </c>
      <c r="U53" s="305"/>
      <c r="V53" s="305"/>
      <c r="W53" s="305"/>
      <c r="X53" s="305"/>
      <c r="Y53" s="305"/>
      <c r="Z53" s="305"/>
      <c r="AA53" s="90"/>
      <c r="AB53" s="90"/>
      <c r="AC53" s="90"/>
      <c r="AD53" s="90"/>
      <c r="AE53" s="90"/>
      <c r="AF53" s="337" t="s">
        <v>69</v>
      </c>
      <c r="AG53" s="337"/>
      <c r="AH53" s="337"/>
      <c r="AI53" s="337"/>
      <c r="AJ53" s="337"/>
      <c r="AK53" s="90"/>
      <c r="AL53" s="90"/>
      <c r="AM53" s="90"/>
      <c r="AN53" s="90"/>
      <c r="AO53" s="90"/>
      <c r="AP53" s="90"/>
      <c r="AQ53" s="90"/>
      <c r="AR53" s="90"/>
      <c r="AS53" s="306"/>
      <c r="AT53" s="307"/>
      <c r="AU53" s="307"/>
      <c r="AV53" s="307"/>
      <c r="AW53" s="194" t="s">
        <v>28</v>
      </c>
      <c r="AX53" s="197" t="s">
        <v>12</v>
      </c>
    </row>
    <row r="54" spans="1:56" ht="9.75" customHeight="1">
      <c r="A54" s="16"/>
      <c r="B54" s="34"/>
      <c r="C54" s="94"/>
      <c r="D54" s="110"/>
      <c r="E54" s="110"/>
      <c r="F54" s="110"/>
      <c r="G54" s="110"/>
      <c r="H54" s="110"/>
      <c r="I54" s="94"/>
      <c r="J54" s="94"/>
      <c r="K54" s="94"/>
      <c r="L54" s="94"/>
      <c r="M54" s="94"/>
      <c r="N54" s="94"/>
      <c r="O54" s="94"/>
      <c r="P54" s="94"/>
      <c r="Q54" s="94"/>
      <c r="R54" s="94"/>
      <c r="S54" s="94"/>
      <c r="T54" s="110" t="s">
        <v>68</v>
      </c>
      <c r="U54" s="110"/>
      <c r="V54" s="110"/>
      <c r="W54" s="110"/>
      <c r="X54" s="110"/>
      <c r="Y54" s="110"/>
      <c r="Z54" s="110"/>
      <c r="AA54" s="94"/>
      <c r="AB54" s="94"/>
      <c r="AC54" s="94"/>
      <c r="AD54" s="94"/>
      <c r="AE54" s="94"/>
      <c r="AF54" s="339" t="s">
        <v>70</v>
      </c>
      <c r="AG54" s="339"/>
      <c r="AH54" s="339"/>
      <c r="AI54" s="339"/>
      <c r="AJ54" s="339"/>
      <c r="AK54" s="94"/>
      <c r="AL54" s="94"/>
      <c r="AM54" s="94"/>
      <c r="AN54" s="94"/>
      <c r="AO54" s="94"/>
      <c r="AP54" s="94"/>
      <c r="AQ54" s="94"/>
      <c r="AR54" s="94"/>
      <c r="AS54" s="302">
        <f>IFERROR(ROUND(B55*T55/T56*AF55/AF56,0),0)</f>
        <v>0</v>
      </c>
      <c r="AT54" s="303"/>
      <c r="AU54" s="303"/>
      <c r="AV54" s="303"/>
      <c r="AW54" s="195"/>
      <c r="AX54" s="198"/>
    </row>
    <row r="55" spans="1:56" ht="16.5" customHeight="1">
      <c r="A55" s="16"/>
      <c r="B55" s="309" t="str">
        <f>IF(AT31="","",AT31)</f>
        <v/>
      </c>
      <c r="C55" s="260"/>
      <c r="D55" s="260"/>
      <c r="E55" s="260"/>
      <c r="F55" s="260"/>
      <c r="G55" s="260"/>
      <c r="H55" s="260"/>
      <c r="I55" s="260"/>
      <c r="J55" s="326" t="s">
        <v>63</v>
      </c>
      <c r="K55" s="340"/>
      <c r="L55" s="340"/>
      <c r="M55" s="340"/>
      <c r="N55" s="263" t="s">
        <v>65</v>
      </c>
      <c r="O55" s="263"/>
      <c r="P55" s="263"/>
      <c r="Q55" s="263"/>
      <c r="R55" s="263"/>
      <c r="S55" s="263"/>
      <c r="T55" s="342" t="str">
        <f>IF(AU14="","",AU14)</f>
        <v/>
      </c>
      <c r="U55" s="342"/>
      <c r="V55" s="342"/>
      <c r="W55" s="342"/>
      <c r="X55" s="119" t="s">
        <v>39</v>
      </c>
      <c r="Y55" s="119"/>
      <c r="Z55" s="119"/>
      <c r="AA55" s="263" t="s">
        <v>66</v>
      </c>
      <c r="AB55" s="263"/>
      <c r="AC55" s="263"/>
      <c r="AD55" s="94"/>
      <c r="AE55" s="94"/>
      <c r="AF55" s="264" t="str">
        <f>IF(OR(T2="",T5=""),"",IF(T2/T4&lt;=T5/T7,T2,T5))</f>
        <v/>
      </c>
      <c r="AG55" s="264"/>
      <c r="AH55" s="264"/>
      <c r="AI55" s="264"/>
      <c r="AJ55" s="264"/>
      <c r="AK55" s="94"/>
      <c r="AL55" s="94"/>
      <c r="AM55" s="94"/>
      <c r="AN55" s="94"/>
      <c r="AO55" s="94"/>
      <c r="AP55" s="94"/>
      <c r="AQ55" s="94"/>
      <c r="AR55" s="94"/>
      <c r="AS55" s="302"/>
      <c r="AT55" s="303"/>
      <c r="AU55" s="303"/>
      <c r="AV55" s="303"/>
      <c r="AW55" s="195"/>
      <c r="AX55" s="198"/>
    </row>
    <row r="56" spans="1:56" ht="15.75" customHeight="1">
      <c r="A56" s="16"/>
      <c r="B56" s="325"/>
      <c r="C56" s="261"/>
      <c r="D56" s="261"/>
      <c r="E56" s="261"/>
      <c r="F56" s="261"/>
      <c r="G56" s="261"/>
      <c r="H56" s="261"/>
      <c r="I56" s="261"/>
      <c r="J56" s="341"/>
      <c r="K56" s="341"/>
      <c r="L56" s="341"/>
      <c r="M56" s="341"/>
      <c r="N56" s="300"/>
      <c r="O56" s="300"/>
      <c r="P56" s="300"/>
      <c r="Q56" s="300"/>
      <c r="R56" s="300"/>
      <c r="S56" s="300"/>
      <c r="T56" s="342" t="str">
        <f>IF(AU15="","",AU15)</f>
        <v/>
      </c>
      <c r="U56" s="342"/>
      <c r="V56" s="342"/>
      <c r="W56" s="342"/>
      <c r="X56" s="119" t="s">
        <v>39</v>
      </c>
      <c r="Y56" s="119"/>
      <c r="Z56" s="119"/>
      <c r="AA56" s="300"/>
      <c r="AB56" s="300"/>
      <c r="AC56" s="300"/>
      <c r="AD56" s="94"/>
      <c r="AE56" s="94"/>
      <c r="AF56" s="264" t="str">
        <f>IF(OR(T2="",T5=""),"",IF(T2/T4&lt;=T5/T7,T4,T7))</f>
        <v/>
      </c>
      <c r="AG56" s="264"/>
      <c r="AH56" s="264"/>
      <c r="AI56" s="264"/>
      <c r="AJ56" s="264"/>
      <c r="AK56" s="94"/>
      <c r="AL56" s="94"/>
      <c r="AM56" s="94"/>
      <c r="AN56" s="94"/>
      <c r="AO56" s="94"/>
      <c r="AP56" s="94"/>
      <c r="AQ56" s="94"/>
      <c r="AR56" s="94"/>
      <c r="AS56" s="269" t="s">
        <v>29</v>
      </c>
      <c r="AT56" s="270"/>
      <c r="AU56" s="270"/>
      <c r="AV56" s="270"/>
      <c r="AW56" s="271"/>
      <c r="AX56" s="199"/>
    </row>
    <row r="57" spans="1:56" ht="9.75" customHeight="1">
      <c r="A57" s="16"/>
      <c r="B57" s="36"/>
      <c r="C57" s="37"/>
      <c r="D57" s="285" t="s">
        <v>60</v>
      </c>
      <c r="E57" s="285"/>
      <c r="F57" s="285"/>
      <c r="G57" s="285"/>
      <c r="H57" s="285"/>
      <c r="I57" s="37"/>
      <c r="J57" s="37"/>
      <c r="K57" s="37"/>
      <c r="L57" s="37"/>
      <c r="M57" s="37"/>
      <c r="N57" s="37"/>
      <c r="O57" s="285" t="s">
        <v>60</v>
      </c>
      <c r="P57" s="285"/>
      <c r="Q57" s="285"/>
      <c r="R57" s="285"/>
      <c r="S57" s="285"/>
      <c r="T57" s="285"/>
      <c r="U57" s="285"/>
      <c r="V57" s="37"/>
      <c r="W57" s="37"/>
      <c r="X57" s="37"/>
      <c r="Y57" s="37"/>
      <c r="Z57" s="37"/>
      <c r="AA57" s="37"/>
      <c r="AB57" s="37"/>
      <c r="AC57" s="37"/>
      <c r="AD57" s="285" t="s">
        <v>61</v>
      </c>
      <c r="AE57" s="285"/>
      <c r="AF57" s="285"/>
      <c r="AG57" s="285"/>
      <c r="AH57" s="285"/>
      <c r="AI57" s="285"/>
      <c r="AJ57" s="285"/>
      <c r="AK57" s="37"/>
      <c r="AL57" s="37"/>
      <c r="AM57" s="37"/>
      <c r="AN57" s="37"/>
      <c r="AO57" s="37"/>
      <c r="AP57" s="37"/>
      <c r="AQ57" s="37"/>
      <c r="AR57" s="37"/>
      <c r="AS57" s="343" t="s">
        <v>30</v>
      </c>
      <c r="AT57" s="344"/>
      <c r="AU57" s="344"/>
      <c r="AV57" s="344"/>
      <c r="AW57" s="195" t="s">
        <v>28</v>
      </c>
      <c r="AX57" s="220" t="s">
        <v>13</v>
      </c>
    </row>
    <row r="58" spans="1:56" ht="18.75" customHeight="1">
      <c r="A58" s="16"/>
      <c r="B58" s="309" t="str">
        <f>IF(AS54=0,"",AS54)</f>
        <v/>
      </c>
      <c r="C58" s="260"/>
      <c r="D58" s="260"/>
      <c r="E58" s="260"/>
      <c r="F58" s="260"/>
      <c r="G58" s="260"/>
      <c r="H58" s="260"/>
      <c r="I58" s="260"/>
      <c r="J58" s="312" t="s">
        <v>62</v>
      </c>
      <c r="K58" s="116"/>
      <c r="L58" s="116"/>
      <c r="M58" s="116"/>
      <c r="N58" s="116"/>
      <c r="O58" s="260" t="str">
        <f>IF(AS54=0,"",AS54)</f>
        <v/>
      </c>
      <c r="P58" s="260"/>
      <c r="Q58" s="260"/>
      <c r="R58" s="260"/>
      <c r="S58" s="260"/>
      <c r="T58" s="260"/>
      <c r="U58" s="260"/>
      <c r="V58" s="326" t="s">
        <v>63</v>
      </c>
      <c r="W58" s="345"/>
      <c r="X58" s="318" t="s">
        <v>138</v>
      </c>
      <c r="Y58" s="318"/>
      <c r="Z58" s="318"/>
      <c r="AA58" s="318"/>
      <c r="AB58" s="318"/>
      <c r="AC58" s="318"/>
      <c r="AD58" s="318"/>
      <c r="AE58" s="318"/>
      <c r="AF58" s="318"/>
      <c r="AG58" s="253" t="str">
        <f>AV23</f>
        <v/>
      </c>
      <c r="AH58" s="253"/>
      <c r="AI58" s="253"/>
      <c r="AJ58" s="253"/>
      <c r="AK58" s="94"/>
      <c r="AL58" s="94"/>
      <c r="AM58" s="94"/>
      <c r="AN58" s="94"/>
      <c r="AO58" s="94"/>
      <c r="AP58" s="94"/>
      <c r="AQ58" s="94"/>
      <c r="AR58" s="94"/>
      <c r="AS58" s="302">
        <f>IFERROR(ROUND(B58-O58*AG58/1000,0),0)</f>
        <v>0</v>
      </c>
      <c r="AT58" s="303"/>
      <c r="AU58" s="303"/>
      <c r="AV58" s="303"/>
      <c r="AW58" s="195"/>
      <c r="AX58" s="198"/>
      <c r="BA58" s="38"/>
      <c r="BB58" s="38"/>
      <c r="BC58" s="38"/>
      <c r="BD58" s="38"/>
    </row>
    <row r="59" spans="1:56" ht="11.25" customHeight="1">
      <c r="A59" s="16"/>
      <c r="B59" s="310"/>
      <c r="C59" s="311"/>
      <c r="D59" s="311"/>
      <c r="E59" s="311"/>
      <c r="F59" s="311"/>
      <c r="G59" s="311"/>
      <c r="H59" s="311"/>
      <c r="I59" s="311"/>
      <c r="J59" s="313"/>
      <c r="K59" s="313"/>
      <c r="L59" s="313"/>
      <c r="M59" s="313"/>
      <c r="N59" s="313"/>
      <c r="O59" s="311"/>
      <c r="P59" s="311"/>
      <c r="Q59" s="311"/>
      <c r="R59" s="311"/>
      <c r="S59" s="311"/>
      <c r="T59" s="311"/>
      <c r="U59" s="311"/>
      <c r="V59" s="330"/>
      <c r="W59" s="330"/>
      <c r="X59" s="319"/>
      <c r="Y59" s="319"/>
      <c r="Z59" s="319"/>
      <c r="AA59" s="319"/>
      <c r="AB59" s="319"/>
      <c r="AC59" s="319"/>
      <c r="AD59" s="319"/>
      <c r="AE59" s="319"/>
      <c r="AF59" s="319"/>
      <c r="AG59" s="255"/>
      <c r="AH59" s="255"/>
      <c r="AI59" s="255"/>
      <c r="AJ59" s="255"/>
      <c r="AK59" s="20"/>
      <c r="AL59" s="20"/>
      <c r="AM59" s="20"/>
      <c r="AN59" s="20"/>
      <c r="AO59" s="20"/>
      <c r="AP59" s="20"/>
      <c r="AQ59" s="20"/>
      <c r="AR59" s="20"/>
      <c r="AS59" s="295" t="s">
        <v>29</v>
      </c>
      <c r="AT59" s="296"/>
      <c r="AU59" s="296"/>
      <c r="AV59" s="296"/>
      <c r="AW59" s="297"/>
      <c r="AX59" s="247"/>
      <c r="BA59" s="38"/>
      <c r="BB59" s="38"/>
      <c r="BC59" s="38"/>
      <c r="BD59" s="38"/>
    </row>
    <row r="60" spans="1:56" ht="18" customHeight="1">
      <c r="A60" s="16"/>
      <c r="B60" s="304" t="s">
        <v>8</v>
      </c>
      <c r="C60" s="304"/>
      <c r="D60" s="304"/>
      <c r="E60" s="304"/>
      <c r="F60" s="304"/>
      <c r="G60" s="304"/>
      <c r="H60" s="304"/>
      <c r="I60" s="304"/>
      <c r="J60" s="304"/>
      <c r="K60" s="304"/>
      <c r="L60" s="304"/>
      <c r="M60" s="304"/>
      <c r="N60" s="304"/>
      <c r="O60" s="304"/>
      <c r="P60" s="304"/>
      <c r="Q60" s="304"/>
      <c r="R60" s="304"/>
      <c r="S60" s="304"/>
      <c r="T60" s="304"/>
      <c r="U60" s="304"/>
      <c r="V60" s="304"/>
    </row>
    <row r="61" spans="1:56" ht="9.75" customHeight="1">
      <c r="A61" s="16"/>
      <c r="B61" s="33"/>
      <c r="C61" s="109" t="s">
        <v>58</v>
      </c>
      <c r="D61" s="109"/>
      <c r="E61" s="109"/>
      <c r="F61" s="109"/>
      <c r="G61" s="109"/>
      <c r="H61" s="109"/>
      <c r="I61" s="90"/>
      <c r="J61" s="90"/>
      <c r="K61" s="90"/>
      <c r="L61" s="90"/>
      <c r="M61" s="90"/>
      <c r="N61" s="90"/>
      <c r="O61" s="109" t="s">
        <v>59</v>
      </c>
      <c r="P61" s="109"/>
      <c r="Q61" s="109"/>
      <c r="R61" s="109"/>
      <c r="S61" s="109"/>
      <c r="T61" s="109"/>
      <c r="U61" s="109"/>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306"/>
      <c r="AT61" s="307"/>
      <c r="AU61" s="307"/>
      <c r="AV61" s="307"/>
      <c r="AW61" s="194" t="s">
        <v>28</v>
      </c>
      <c r="AX61" s="197" t="s">
        <v>14</v>
      </c>
    </row>
    <row r="62" spans="1:56" ht="27" customHeight="1">
      <c r="A62" s="16"/>
      <c r="B62" s="310">
        <f>AT33</f>
        <v>0</v>
      </c>
      <c r="C62" s="311"/>
      <c r="D62" s="311"/>
      <c r="E62" s="311"/>
      <c r="F62" s="311"/>
      <c r="G62" s="311"/>
      <c r="H62" s="311"/>
      <c r="I62" s="328" t="s">
        <v>62</v>
      </c>
      <c r="J62" s="313"/>
      <c r="K62" s="313"/>
      <c r="L62" s="313"/>
      <c r="M62" s="313"/>
      <c r="N62" s="311">
        <f>AS58</f>
        <v>0</v>
      </c>
      <c r="O62" s="311"/>
      <c r="P62" s="311"/>
      <c r="Q62" s="311"/>
      <c r="R62" s="311"/>
      <c r="S62" s="311"/>
      <c r="T62" s="311"/>
      <c r="U62" s="311"/>
      <c r="V62" s="329" t="s">
        <v>63</v>
      </c>
      <c r="W62" s="330"/>
      <c r="X62" s="20"/>
      <c r="Y62" s="20"/>
      <c r="Z62" s="20"/>
      <c r="AA62" s="20"/>
      <c r="AB62" s="20"/>
      <c r="AC62" s="20"/>
      <c r="AD62" s="20"/>
      <c r="AE62" s="20"/>
      <c r="AF62" s="20"/>
      <c r="AG62" s="20"/>
      <c r="AH62" s="20"/>
      <c r="AI62" s="20"/>
      <c r="AJ62" s="20"/>
      <c r="AK62" s="20"/>
      <c r="AL62" s="20"/>
      <c r="AM62" s="20"/>
      <c r="AN62" s="20"/>
      <c r="AO62" s="20"/>
      <c r="AP62" s="20"/>
      <c r="AQ62" s="20"/>
      <c r="AR62" s="20"/>
      <c r="AS62" s="351">
        <f>B62-N62</f>
        <v>0</v>
      </c>
      <c r="AT62" s="352"/>
      <c r="AU62" s="352"/>
      <c r="AV62" s="352"/>
      <c r="AW62" s="338"/>
      <c r="AX62" s="247"/>
    </row>
    <row r="63" spans="1:56" ht="7.5" customHeight="1">
      <c r="A63" s="16"/>
    </row>
    <row r="64" spans="1:56" ht="43.5" customHeight="1">
      <c r="A64" s="16"/>
      <c r="B64" s="353" t="s">
        <v>9</v>
      </c>
      <c r="C64" s="354"/>
      <c r="D64" s="355"/>
      <c r="E64" s="356"/>
      <c r="F64" s="357"/>
      <c r="G64" s="357"/>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row>
    <row r="65" spans="1:50">
      <c r="A65" s="39"/>
      <c r="B65" s="232" t="s">
        <v>10</v>
      </c>
      <c r="C65" s="232"/>
      <c r="D65" s="232"/>
      <c r="E65" s="232"/>
      <c r="F65" s="232"/>
      <c r="G65" s="232"/>
      <c r="H65" s="232"/>
      <c r="I65" s="232"/>
      <c r="J65" s="232"/>
      <c r="K65" s="232"/>
      <c r="L65" s="232"/>
      <c r="M65" s="232"/>
      <c r="N65" s="232"/>
      <c r="O65" s="232"/>
      <c r="P65" s="232"/>
      <c r="Q65" s="232"/>
      <c r="R65" s="232"/>
      <c r="S65" s="232"/>
      <c r="T65" s="232"/>
    </row>
    <row r="66" spans="1:50">
      <c r="A66" s="39"/>
      <c r="AS66" s="359" t="s">
        <v>11</v>
      </c>
      <c r="AT66" s="359"/>
      <c r="AU66" s="359"/>
      <c r="AV66" s="359"/>
      <c r="AW66" s="359"/>
      <c r="AX66" s="359"/>
    </row>
    <row r="67" spans="1:50">
      <c r="A67" s="39"/>
      <c r="AS67" s="89"/>
      <c r="AT67" s="89"/>
      <c r="AU67" s="89"/>
      <c r="AV67" s="89"/>
      <c r="AW67" s="89"/>
      <c r="AX67" s="89"/>
    </row>
    <row r="68" spans="1:50" ht="14.25" customHeight="1">
      <c r="A68" s="39"/>
      <c r="B68" s="348" t="s">
        <v>144</v>
      </c>
      <c r="C68" s="348"/>
      <c r="D68" s="348"/>
      <c r="E68" s="348"/>
      <c r="F68" s="348"/>
      <c r="G68" s="348"/>
      <c r="H68" s="348"/>
      <c r="I68" s="348"/>
      <c r="J68" s="348"/>
      <c r="K68" s="348"/>
      <c r="L68" s="348"/>
      <c r="M68" s="348"/>
      <c r="N68" s="348"/>
      <c r="O68" s="348"/>
      <c r="P68" s="348"/>
      <c r="Q68" s="348"/>
      <c r="R68" s="348"/>
      <c r="S68" s="348"/>
      <c r="T68" s="348"/>
      <c r="U68" s="348"/>
      <c r="V68" s="348"/>
      <c r="W68" s="348"/>
      <c r="X68" s="348"/>
      <c r="Y68" s="348"/>
      <c r="Z68" s="348"/>
      <c r="AA68" s="348"/>
      <c r="AB68" s="348"/>
      <c r="AC68" s="348"/>
      <c r="AD68" s="348"/>
      <c r="AE68" s="348"/>
      <c r="AF68" s="348"/>
      <c r="AG68" s="348"/>
      <c r="AH68" s="348"/>
      <c r="AI68" s="348"/>
      <c r="AJ68" s="348"/>
      <c r="AK68" s="348"/>
      <c r="AL68" s="348"/>
      <c r="AM68" s="348"/>
    </row>
    <row r="69" spans="1:50">
      <c r="A69" s="39"/>
      <c r="B69" s="346" t="s">
        <v>229</v>
      </c>
      <c r="C69" s="347"/>
      <c r="D69" s="347"/>
      <c r="E69" s="347"/>
      <c r="F69" s="347"/>
      <c r="G69" s="347"/>
      <c r="H69" s="347"/>
      <c r="I69" s="347"/>
      <c r="J69" s="347"/>
      <c r="K69" s="347"/>
      <c r="L69" s="347"/>
      <c r="M69" s="347"/>
      <c r="N69" s="347"/>
      <c r="O69" s="347"/>
      <c r="P69" s="347"/>
      <c r="Q69" s="347"/>
      <c r="R69" s="347"/>
      <c r="S69" s="347"/>
      <c r="T69" s="347"/>
      <c r="U69" s="347"/>
      <c r="V69" s="347"/>
      <c r="W69" s="347"/>
      <c r="X69" s="347"/>
      <c r="Y69" s="347"/>
      <c r="Z69" s="347"/>
      <c r="AA69" s="347"/>
      <c r="AB69" s="347"/>
      <c r="AC69" s="347"/>
      <c r="AD69" s="347"/>
      <c r="AE69" s="347"/>
      <c r="AF69" s="347"/>
      <c r="AG69" s="347"/>
      <c r="AH69" s="347"/>
      <c r="AI69" s="347"/>
      <c r="AJ69" s="347"/>
      <c r="AK69" s="347"/>
      <c r="AL69" s="347"/>
      <c r="AM69" s="347"/>
    </row>
    <row r="70" spans="1:50">
      <c r="A70" s="39"/>
    </row>
    <row r="71" spans="1:50">
      <c r="A71" s="39"/>
    </row>
    <row r="72" spans="1:50">
      <c r="A72" s="39"/>
    </row>
    <row r="73" spans="1:50">
      <c r="A73" s="39"/>
    </row>
    <row r="74" spans="1:50">
      <c r="A74" s="39"/>
    </row>
    <row r="75" spans="1:50">
      <c r="A75" s="39"/>
    </row>
    <row r="76" spans="1:50">
      <c r="A76" s="39"/>
    </row>
    <row r="77" spans="1:50">
      <c r="A77" s="39"/>
    </row>
    <row r="78" spans="1:50">
      <c r="A78" s="39"/>
    </row>
    <row r="79" spans="1:50">
      <c r="A79" s="39"/>
    </row>
    <row r="80" spans="1:50">
      <c r="A80" s="39"/>
    </row>
    <row r="81" spans="1:1">
      <c r="A81" s="39"/>
    </row>
    <row r="82" spans="1:1">
      <c r="A82" s="39"/>
    </row>
    <row r="83" spans="1:1">
      <c r="A83" s="39"/>
    </row>
    <row r="84" spans="1:1">
      <c r="A84" s="39"/>
    </row>
    <row r="85" spans="1:1">
      <c r="A85" s="39"/>
    </row>
    <row r="86" spans="1:1">
      <c r="A86" s="39"/>
    </row>
    <row r="87" spans="1:1">
      <c r="A87" s="39"/>
    </row>
    <row r="88" spans="1:1">
      <c r="A88" s="39"/>
    </row>
    <row r="89" spans="1:1">
      <c r="A89" s="39"/>
    </row>
    <row r="90" spans="1:1">
      <c r="A90" s="39"/>
    </row>
    <row r="91" spans="1:1">
      <c r="A91" s="39"/>
    </row>
    <row r="92" spans="1:1">
      <c r="A92" s="39"/>
    </row>
    <row r="93" spans="1:1">
      <c r="A93" s="39"/>
    </row>
    <row r="94" spans="1:1">
      <c r="A94" s="39"/>
    </row>
    <row r="95" spans="1:1">
      <c r="A95" s="39"/>
    </row>
    <row r="96" spans="1:1">
      <c r="A96" s="39"/>
    </row>
    <row r="97" spans="1:1">
      <c r="A97" s="39"/>
    </row>
    <row r="98" spans="1:1">
      <c r="A98" s="39"/>
    </row>
    <row r="99" spans="1:1">
      <c r="A99" s="39"/>
    </row>
    <row r="100" spans="1:1">
      <c r="A100" s="39"/>
    </row>
    <row r="101" spans="1:1">
      <c r="A101" s="39"/>
    </row>
    <row r="102" spans="1:1">
      <c r="A102" s="39"/>
    </row>
    <row r="103" spans="1:1">
      <c r="A103" s="39"/>
    </row>
    <row r="104" spans="1:1">
      <c r="A104" s="39"/>
    </row>
    <row r="105" spans="1:1">
      <c r="A105" s="39"/>
    </row>
    <row r="106" spans="1:1">
      <c r="A106" s="39"/>
    </row>
    <row r="107" spans="1:1">
      <c r="A107" s="39"/>
    </row>
    <row r="108" spans="1:1">
      <c r="A108" s="39"/>
    </row>
    <row r="109" spans="1:1">
      <c r="A109" s="39"/>
    </row>
    <row r="110" spans="1:1">
      <c r="A110" s="39"/>
    </row>
    <row r="111" spans="1:1">
      <c r="A111" s="39"/>
    </row>
    <row r="112" spans="1:1">
      <c r="A112" s="39"/>
    </row>
    <row r="113" spans="1:1">
      <c r="A113" s="39"/>
    </row>
    <row r="114" spans="1:1">
      <c r="A114" s="39"/>
    </row>
    <row r="115" spans="1:1">
      <c r="A115" s="39"/>
    </row>
    <row r="116" spans="1:1">
      <c r="A116" s="39"/>
    </row>
    <row r="117" spans="1:1">
      <c r="A117" s="39"/>
    </row>
    <row r="118" spans="1:1">
      <c r="A118" s="39"/>
    </row>
    <row r="119" spans="1:1">
      <c r="A119" s="39"/>
    </row>
    <row r="120" spans="1:1">
      <c r="A120" s="39"/>
    </row>
    <row r="121" spans="1:1">
      <c r="A121" s="39"/>
    </row>
    <row r="122" spans="1:1">
      <c r="A122" s="39"/>
    </row>
    <row r="123" spans="1:1">
      <c r="A123" s="39"/>
    </row>
    <row r="124" spans="1:1">
      <c r="A124" s="39"/>
    </row>
    <row r="125" spans="1:1">
      <c r="A125" s="39"/>
    </row>
    <row r="126" spans="1:1">
      <c r="A126" s="39"/>
    </row>
    <row r="127" spans="1:1">
      <c r="A127" s="39"/>
    </row>
    <row r="128" spans="1:1">
      <c r="A128" s="39"/>
    </row>
  </sheetData>
  <sheetProtection algorithmName="SHA-512" hashValue="Q+WpazHfZhKE5y4fAH1//kALvUDYsxL0BvPT2F7vSWLoWVq8lRmMGxoLfcyipIpQbhM+NVR8LgXhT/3kn6bmrw==" saltValue="2eBJZNdiMXLEjTLN3YRJOg==" spinCount="100000" sheet="1" objects="1" scenarios="1"/>
  <mergeCells count="262">
    <mergeCell ref="B69:AM69"/>
    <mergeCell ref="AS62:AV62"/>
    <mergeCell ref="B64:D64"/>
    <mergeCell ref="E64:AX64"/>
    <mergeCell ref="B65:T65"/>
    <mergeCell ref="AS66:AX66"/>
    <mergeCell ref="B68:AM68"/>
    <mergeCell ref="B60:V60"/>
    <mergeCell ref="C61:H61"/>
    <mergeCell ref="O61:U61"/>
    <mergeCell ref="AS61:AV61"/>
    <mergeCell ref="AW61:AW62"/>
    <mergeCell ref="AX61:AX62"/>
    <mergeCell ref="B62:H62"/>
    <mergeCell ref="I62:M62"/>
    <mergeCell ref="N62:U62"/>
    <mergeCell ref="V62:W62"/>
    <mergeCell ref="D57:H57"/>
    <mergeCell ref="O57:U57"/>
    <mergeCell ref="AD57:AJ57"/>
    <mergeCell ref="AS57:AV57"/>
    <mergeCell ref="AW57:AW58"/>
    <mergeCell ref="AX57:AX59"/>
    <mergeCell ref="B58:I59"/>
    <mergeCell ref="J58:N59"/>
    <mergeCell ref="O58:U59"/>
    <mergeCell ref="V58:W59"/>
    <mergeCell ref="X58:AF59"/>
    <mergeCell ref="AG58:AJ59"/>
    <mergeCell ref="AS58:AV58"/>
    <mergeCell ref="AS59:AW59"/>
    <mergeCell ref="AX53:AX56"/>
    <mergeCell ref="T54:Z54"/>
    <mergeCell ref="AF54:AJ54"/>
    <mergeCell ref="AS54:AV55"/>
    <mergeCell ref="B55:I56"/>
    <mergeCell ref="J55:M56"/>
    <mergeCell ref="N55:S56"/>
    <mergeCell ref="T55:W55"/>
    <mergeCell ref="X55:Z55"/>
    <mergeCell ref="AA55:AC56"/>
    <mergeCell ref="T56:W56"/>
    <mergeCell ref="X56:Z56"/>
    <mergeCell ref="AF56:AJ56"/>
    <mergeCell ref="AS56:AW56"/>
    <mergeCell ref="B52:U52"/>
    <mergeCell ref="D53:H54"/>
    <mergeCell ref="T53:Z53"/>
    <mergeCell ref="AF53:AJ53"/>
    <mergeCell ref="AS53:AV53"/>
    <mergeCell ref="AW53:AW55"/>
    <mergeCell ref="AF55:AJ55"/>
    <mergeCell ref="C50:H50"/>
    <mergeCell ref="O50:U50"/>
    <mergeCell ref="AS50:AV50"/>
    <mergeCell ref="AW50:AW51"/>
    <mergeCell ref="N40:P42"/>
    <mergeCell ref="AX50:AX51"/>
    <mergeCell ref="B51:H51"/>
    <mergeCell ref="I51:M51"/>
    <mergeCell ref="N51:U51"/>
    <mergeCell ref="V51:W51"/>
    <mergeCell ref="AS51:AV51"/>
    <mergeCell ref="AP47:AR48"/>
    <mergeCell ref="Z48:AC48"/>
    <mergeCell ref="AD48:AE48"/>
    <mergeCell ref="AF48:AH48"/>
    <mergeCell ref="AS48:AW48"/>
    <mergeCell ref="B49:H49"/>
    <mergeCell ref="W47:Y47"/>
    <mergeCell ref="Z47:AA47"/>
    <mergeCell ref="AB47:AE47"/>
    <mergeCell ref="AF47:AG47"/>
    <mergeCell ref="AH47:AJ47"/>
    <mergeCell ref="AL47:AO48"/>
    <mergeCell ref="AX43:AX48"/>
    <mergeCell ref="W44:AJ44"/>
    <mergeCell ref="B37:K37"/>
    <mergeCell ref="D38:I39"/>
    <mergeCell ref="T38:Z38"/>
    <mergeCell ref="AF38:AJ39"/>
    <mergeCell ref="AS38:AV38"/>
    <mergeCell ref="W45:AJ45"/>
    <mergeCell ref="AS45:AV47"/>
    <mergeCell ref="B47:F48"/>
    <mergeCell ref="G47:I48"/>
    <mergeCell ref="J47:P48"/>
    <mergeCell ref="Q47:S48"/>
    <mergeCell ref="T47:U48"/>
    <mergeCell ref="T42:W42"/>
    <mergeCell ref="X42:Z42"/>
    <mergeCell ref="AF42:AJ42"/>
    <mergeCell ref="AS42:AW42"/>
    <mergeCell ref="C43:F44"/>
    <mergeCell ref="L43:P44"/>
    <mergeCell ref="W43:AJ43"/>
    <mergeCell ref="AM43:AQ44"/>
    <mergeCell ref="AS43:AV44"/>
    <mergeCell ref="AW43:AW47"/>
    <mergeCell ref="B40:I42"/>
    <mergeCell ref="J40:M42"/>
    <mergeCell ref="W33:AE33"/>
    <mergeCell ref="AM33:AQ33"/>
    <mergeCell ref="AT33:AV34"/>
    <mergeCell ref="AW38:AW41"/>
    <mergeCell ref="AW33:AW34"/>
    <mergeCell ref="AX33:AX36"/>
    <mergeCell ref="V34:AF35"/>
    <mergeCell ref="AG34:AH35"/>
    <mergeCell ref="AI34:AL35"/>
    <mergeCell ref="AM34:AQ34"/>
    <mergeCell ref="AM35:AQ35"/>
    <mergeCell ref="AT35:AW36"/>
    <mergeCell ref="T40:W41"/>
    <mergeCell ref="X40:Z41"/>
    <mergeCell ref="AA40:AC42"/>
    <mergeCell ref="AF40:AJ41"/>
    <mergeCell ref="T39:Z39"/>
    <mergeCell ref="AS39:AV41"/>
    <mergeCell ref="AX38:AX42"/>
    <mergeCell ref="AW27:AW28"/>
    <mergeCell ref="AX27:AX30"/>
    <mergeCell ref="V28:AF29"/>
    <mergeCell ref="AG28:AH29"/>
    <mergeCell ref="AI28:AL29"/>
    <mergeCell ref="AM28:AQ28"/>
    <mergeCell ref="AM29:AQ29"/>
    <mergeCell ref="AT29:AW30"/>
    <mergeCell ref="B25:B36"/>
    <mergeCell ref="C25:E30"/>
    <mergeCell ref="F25:AS25"/>
    <mergeCell ref="AT25:AV25"/>
    <mergeCell ref="F26:AS26"/>
    <mergeCell ref="AT26:AV26"/>
    <mergeCell ref="F27:M30"/>
    <mergeCell ref="W27:AE27"/>
    <mergeCell ref="AM27:AQ27"/>
    <mergeCell ref="AT27:AV28"/>
    <mergeCell ref="C31:E36"/>
    <mergeCell ref="F31:AS31"/>
    <mergeCell ref="AT31:AV31"/>
    <mergeCell ref="F32:AS32"/>
    <mergeCell ref="AT32:AV32"/>
    <mergeCell ref="F33:M36"/>
    <mergeCell ref="AM23:AN23"/>
    <mergeCell ref="AO23:AP23"/>
    <mergeCell ref="AU23:AU24"/>
    <mergeCell ref="AV23:AW24"/>
    <mergeCell ref="E23:J23"/>
    <mergeCell ref="K23:N23"/>
    <mergeCell ref="P23:R23"/>
    <mergeCell ref="U23:W23"/>
    <mergeCell ref="X23:Z23"/>
    <mergeCell ref="AA23:AD23"/>
    <mergeCell ref="AI19:AJ19"/>
    <mergeCell ref="D19:E19"/>
    <mergeCell ref="F19:G19"/>
    <mergeCell ref="H19:I19"/>
    <mergeCell ref="J19:K19"/>
    <mergeCell ref="L19:N19"/>
    <mergeCell ref="O19:S19"/>
    <mergeCell ref="AE23:AF23"/>
    <mergeCell ref="AG23:AH23"/>
    <mergeCell ref="B16:B24"/>
    <mergeCell ref="C16:U17"/>
    <mergeCell ref="AU16:AW16"/>
    <mergeCell ref="AX16:AX20"/>
    <mergeCell ref="AU17:AV20"/>
    <mergeCell ref="AW17:AW20"/>
    <mergeCell ref="D18:N18"/>
    <mergeCell ref="U18:Z18"/>
    <mergeCell ref="AI18:AJ18"/>
    <mergeCell ref="AK19:AL19"/>
    <mergeCell ref="AM19:AR19"/>
    <mergeCell ref="C21:T21"/>
    <mergeCell ref="AA21:AG21"/>
    <mergeCell ref="AU21:AW21"/>
    <mergeCell ref="AX21:AX24"/>
    <mergeCell ref="D22:V22"/>
    <mergeCell ref="AA22:AH22"/>
    <mergeCell ref="AL22:AR22"/>
    <mergeCell ref="AU22:AW22"/>
    <mergeCell ref="T19:U19"/>
    <mergeCell ref="W19:X19"/>
    <mergeCell ref="Y19:Z19"/>
    <mergeCell ref="AA19:AC19"/>
    <mergeCell ref="AD19:AH19"/>
    <mergeCell ref="L11:P11"/>
    <mergeCell ref="W11:AJ11"/>
    <mergeCell ref="AU11:AV13"/>
    <mergeCell ref="AW11:AW13"/>
    <mergeCell ref="AX11:AX13"/>
    <mergeCell ref="I12:K12"/>
    <mergeCell ref="L12:M12"/>
    <mergeCell ref="N12:O12"/>
    <mergeCell ref="AJ12:AL12"/>
    <mergeCell ref="AM12:AO12"/>
    <mergeCell ref="AQ12:AT12"/>
    <mergeCell ref="Q12:S12"/>
    <mergeCell ref="T12:V12"/>
    <mergeCell ref="W12:Z12"/>
    <mergeCell ref="AA12:AB12"/>
    <mergeCell ref="AC12:AE12"/>
    <mergeCell ref="AG12:AI12"/>
    <mergeCell ref="F3:O4"/>
    <mergeCell ref="W3:AH4"/>
    <mergeCell ref="T4:U4"/>
    <mergeCell ref="AL4:AN4"/>
    <mergeCell ref="AT4:AW4"/>
    <mergeCell ref="F5:N5"/>
    <mergeCell ref="BB7:BB8"/>
    <mergeCell ref="B8:B15"/>
    <mergeCell ref="C8:G10"/>
    <mergeCell ref="H8:N9"/>
    <mergeCell ref="O8:U8"/>
    <mergeCell ref="Z8:AR9"/>
    <mergeCell ref="AU8:AV10"/>
    <mergeCell ref="AW8:AW10"/>
    <mergeCell ref="AX8:AX10"/>
    <mergeCell ref="BA9:BA10"/>
    <mergeCell ref="C14:L15"/>
    <mergeCell ref="M14:AT14"/>
    <mergeCell ref="AU14:AV14"/>
    <mergeCell ref="M15:AT15"/>
    <mergeCell ref="AU15:AV15"/>
    <mergeCell ref="BA15:BC15"/>
    <mergeCell ref="BB9:BB10"/>
    <mergeCell ref="C11:G13"/>
    <mergeCell ref="AV7:AW7"/>
    <mergeCell ref="BA7:BA8"/>
    <mergeCell ref="T5:U6"/>
    <mergeCell ref="W5:AC5"/>
    <mergeCell ref="AJ5:AK7"/>
    <mergeCell ref="AL5:AN6"/>
    <mergeCell ref="AP5:AS5"/>
    <mergeCell ref="AU5:AU7"/>
    <mergeCell ref="AY2:AY15"/>
    <mergeCell ref="BA2:BB3"/>
    <mergeCell ref="BA44:BE48"/>
    <mergeCell ref="T2:U3"/>
    <mergeCell ref="W2:AC2"/>
    <mergeCell ref="AJ2:AK4"/>
    <mergeCell ref="AL2:AN3"/>
    <mergeCell ref="AP2:AR4"/>
    <mergeCell ref="AS2:AX3"/>
    <mergeCell ref="B1:Q1"/>
    <mergeCell ref="B2:B7"/>
    <mergeCell ref="C2:E4"/>
    <mergeCell ref="F2:N2"/>
    <mergeCell ref="P2:Q4"/>
    <mergeCell ref="R2:S4"/>
    <mergeCell ref="C5:E7"/>
    <mergeCell ref="AV5:AW6"/>
    <mergeCell ref="P5:Q7"/>
    <mergeCell ref="R5:S7"/>
    <mergeCell ref="BA5:BA6"/>
    <mergeCell ref="BB5:BB6"/>
    <mergeCell ref="F6:O7"/>
    <mergeCell ref="W6:AH7"/>
    <mergeCell ref="AP6:AT7"/>
    <mergeCell ref="T7:U7"/>
    <mergeCell ref="AL7:AN7"/>
  </mergeCells>
  <phoneticPr fontId="6"/>
  <conditionalFormatting sqref="BB14">
    <cfRule type="containsText" dxfId="2" priority="3" operator="containsText" text="No">
      <formula>NOT(ISERROR(SEARCH("No",BB14)))</formula>
    </cfRule>
  </conditionalFormatting>
  <conditionalFormatting sqref="Z48:AC48 AF48:AH48">
    <cfRule type="expression" dxfId="1" priority="2">
      <formula>($Z$48-$AF$48)&lt;0</formula>
    </cfRule>
  </conditionalFormatting>
  <conditionalFormatting sqref="W47:Y47 AB47:AE47 AH47:AJ47">
    <cfRule type="expression" dxfId="0" priority="1">
      <formula>($W$47-$AB$47-$AH$47)&lt;0</formula>
    </cfRule>
  </conditionalFormatting>
  <dataValidations count="7">
    <dataValidation type="whole" imeMode="off" operator="lessThanOrEqual" allowBlank="1" showInputMessage="1" showErrorMessage="1" error="⑬の数値は⑫より大きくなることはありません。" sqref="AT32:AV32">
      <formula1>AT31</formula1>
    </dataValidation>
    <dataValidation type="whole" imeMode="off" operator="lessThanOrEqual" allowBlank="1" showInputMessage="1" showErrorMessage="1" error="⑩の数値は⑨より大きくなることはありません。" sqref="AT26:AV26">
      <formula1>AT25</formula1>
    </dataValidation>
    <dataValidation type="decimal" imeMode="off" operator="greaterThanOrEqual" allowBlank="1" showInputMessage="1" showErrorMessage="1" error="⑥の数値は⑤より小さくなることはありません。" sqref="AU15:AV15">
      <formula1>AU14</formula1>
    </dataValidation>
    <dataValidation type="list" allowBlank="1" showInputMessage="1" showErrorMessage="1" sqref="X23:Z23">
      <formula1>$BD$2:$BD$3</formula1>
    </dataValidation>
    <dataValidation imeMode="on" allowBlank="1" showInputMessage="1" showErrorMessage="1" sqref="F3:O4 F6:O7 W3:AH4 W6:AH7 AS2:AX3 AT4:AW4 AP6:AT7 E64:AX64"/>
    <dataValidation type="whole" imeMode="off" operator="greaterThan" allowBlank="1" showInputMessage="1" showErrorMessage="1" sqref="T2:U7 AL2:AN7 AV5:AW7 AT25:AV25 AT31:AV31">
      <formula1>0</formula1>
    </dataValidation>
    <dataValidation imeMode="off" allowBlank="1" showInputMessage="1" showErrorMessage="1" sqref="AU14:AV14"/>
  </dataValidations>
  <hyperlinks>
    <hyperlink ref="B69" r:id="rId1"/>
  </hyperlinks>
  <pageMargins left="0.81" right="0.19685039370078741" top="0.66" bottom="0.35433070866141736" header="0.31496062992125984" footer="0.31496062992125984"/>
  <pageSetup paperSize="9" scale="95" orientation="portrait" blackAndWhite="1"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各参照表!$B$3:$B$9</xm:f>
          </x14:formula1>
          <xm:sqref>Z8:AR9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使用方法・注意事項等</vt:lpstr>
      <vt:lpstr>配偶者居住権等の評価明細書 (記載例)</vt:lpstr>
      <vt:lpstr>配偶者居住権等の評価明細書</vt:lpstr>
      <vt:lpstr>各参照表</vt:lpstr>
      <vt:lpstr>配偶者居住権等の評価明細書 (予備用)</vt:lpstr>
      <vt:lpstr>各参照表!Print_Area</vt:lpstr>
      <vt:lpstr>使用方法・注意事項等!Print_Area</vt:lpstr>
      <vt:lpstr>配偶者居住権等の評価明細書!Print_Area</vt:lpstr>
      <vt:lpstr>'配偶者居住権等の評価明細書 (記載例)'!Print_Area</vt:lpstr>
      <vt:lpstr>'配偶者居住権等の評価明細書 (予備用)'!Print_Area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今村圭一</dc:creator>
  <cp:lastModifiedBy>今村圭一</cp:lastModifiedBy>
  <cp:lastPrinted>2023-07-31T00:12:05Z</cp:lastPrinted>
  <dcterms:created xsi:type="dcterms:W3CDTF">2020-08-10T02:42:50Z</dcterms:created>
  <dcterms:modified xsi:type="dcterms:W3CDTF">2023-07-31T03:02:13Z</dcterms:modified>
</cp:coreProperties>
</file>